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PRIHODA'!$A$1:$H$74</definedName>
    <definedName name="_xlnm.Print_Area" localSheetId="2">'PLAN RASHODA I IZDATAKA'!$A$1:$S$152</definedName>
  </definedNames>
  <calcPr fullCalcOnLoad="1"/>
</workbook>
</file>

<file path=xl/sharedStrings.xml><?xml version="1.0" encoding="utf-8"?>
<sst xmlns="http://schemas.openxmlformats.org/spreadsheetml/2006/main" count="206" uniqueCount="152">
  <si>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</si>
  <si>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</si>
  <si>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</si>
  <si>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</si>
  <si>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</si>
  <si>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</si>
  <si>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</si>
  <si>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</si>
  <si>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</si>
  <si>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</si>
  <si>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</si>
  <si>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</si>
  <si>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</si>
  <si>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</si>
  <si>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</si>
  <si>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</si>
  <si>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</si>
  <si>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</si>
  <si>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</si>
  <si>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</si>
  <si>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</si>
  <si>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</si>
  <si>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</si>
  <si>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</si>
  <si>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</si>
  <si>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</si>
  <si>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</si>
  <si>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</si>
  <si>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</si>
  <si>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</si>
  <si>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</si>
  <si>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</si>
  <si>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</si>
  <si>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</si>
  <si>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</si>
  <si>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</si>
  <si>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</si>
  <si>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Plaće za redovan rad</t>
  </si>
  <si>
    <t>Dop.za ovezno zdravstv.osig</t>
  </si>
  <si>
    <t>Dop.za obvezno osig.u.sl.nezaposl.</t>
  </si>
  <si>
    <t>Službena putovanja</t>
  </si>
  <si>
    <t>Naknada za prijevoz djelatnika</t>
  </si>
  <si>
    <t>Uredski materijal</t>
  </si>
  <si>
    <t>Sitan inventar</t>
  </si>
  <si>
    <t>Ostali nespomenuti rashodi</t>
  </si>
  <si>
    <t>Ostali rashodi</t>
  </si>
  <si>
    <t>Zdravstvene usluge</t>
  </si>
  <si>
    <t>Intelektualne usluge</t>
  </si>
  <si>
    <t>Računalne usluge</t>
  </si>
  <si>
    <t>Ostale usluge</t>
  </si>
  <si>
    <t>Reprezentacija</t>
  </si>
  <si>
    <t>Financijski rashodi</t>
  </si>
  <si>
    <t>Rashodi za nabavu dug.imov.</t>
  </si>
  <si>
    <t>Opći prihodi i primici-županijski prihod</t>
  </si>
  <si>
    <t>Opći prihodi i primici-državni proračun</t>
  </si>
  <si>
    <t>PRIJEDLOG PLANA ZA 2015.</t>
  </si>
  <si>
    <t>Grad Velika Gorica</t>
  </si>
  <si>
    <t>Komunalne usluge</t>
  </si>
  <si>
    <t>Program 1004 Plaće zaposlenika</t>
  </si>
  <si>
    <t>Aktivnost A100001 Administrativno, tehničko i stručno osoblje</t>
  </si>
  <si>
    <t>Aktivnost A100001 Rashodi poslovanja</t>
  </si>
  <si>
    <t>Program 1001 Pojačani standard u školstvu</t>
  </si>
  <si>
    <t>Rashodi poslovanja</t>
  </si>
  <si>
    <t>Program 1002 Kapitalno ulaganje</t>
  </si>
  <si>
    <t>Tekući projekt  T100001 Oprema škola</t>
  </si>
  <si>
    <t>Tekući projekt T10003 Knjige</t>
  </si>
  <si>
    <t>Energija</t>
  </si>
  <si>
    <t>Marterijalni rashodi</t>
  </si>
  <si>
    <t>Ostalinespomenuti rashodi poslovanja</t>
  </si>
  <si>
    <t>Ostali nespomenuti troškovi poslovanja</t>
  </si>
  <si>
    <t>Rashodi za nabavu nef.imovine</t>
  </si>
  <si>
    <t>Rashodi za nabavu proizvedene dugotrajne imovine</t>
  </si>
  <si>
    <t xml:space="preserve">Opći prihodi i primici-županijski prihod </t>
  </si>
  <si>
    <t xml:space="preserve">Vlastiti prihodi </t>
  </si>
  <si>
    <t>SŠ BAN JOSIP JELAČIĆ</t>
  </si>
  <si>
    <t>OIB 38660216794</t>
  </si>
  <si>
    <t>Plaće za prekovremeni rad</t>
  </si>
  <si>
    <t>Premije osiguranja</t>
  </si>
  <si>
    <t xml:space="preserve"> </t>
  </si>
  <si>
    <t>Naknada za korištenje privatnog auta u sl.svr.</t>
  </si>
  <si>
    <t>Stručno usavršavanje zaposlenika</t>
  </si>
  <si>
    <t>Materijal i sirovine</t>
  </si>
  <si>
    <t>Službena, radna i zaštitna odjeća i obuća</t>
  </si>
  <si>
    <t>Usluge prijevoza</t>
  </si>
  <si>
    <t>Usluge promidžbe</t>
  </si>
  <si>
    <t>Tekući projekt T100001 Obrazovanje odraslih SŠ</t>
  </si>
  <si>
    <t>Intelektualne i osobne usluge</t>
  </si>
  <si>
    <t>Tekući projekt T100002 Županijska stručna vijeća</t>
  </si>
  <si>
    <t>Usluge platnog prometa</t>
  </si>
  <si>
    <t xml:space="preserve">Tekući projekt T100003 Natjecanja </t>
  </si>
  <si>
    <t>Postrojenja i oprema</t>
  </si>
  <si>
    <t>Uređaji i oprema za ostale namjene</t>
  </si>
  <si>
    <t>65264 Sufinanciranje cijene usluge</t>
  </si>
  <si>
    <t>Pomoći-Grad Zaprešić</t>
  </si>
  <si>
    <t>Usluge telefona,pošte,prijevoza</t>
  </si>
  <si>
    <t>Članarine</t>
  </si>
  <si>
    <t>Pristojbe i naknade</t>
  </si>
  <si>
    <t>Novčana naknada zbog nezapoš. invalida</t>
  </si>
  <si>
    <t xml:space="preserve">Zatezne kamate </t>
  </si>
  <si>
    <t>Program 1003 Minimalni standard u srednjem školstvu i učeničkom domu – materijalni i financijski rashodi</t>
  </si>
  <si>
    <r>
      <t xml:space="preserve">RAZLIKA - </t>
    </r>
    <r>
      <rPr>
        <sz val="12"/>
        <rFont val="Arial"/>
        <family val="2"/>
      </rPr>
      <t>VIŠAK</t>
    </r>
    <r>
      <rPr>
        <b/>
        <sz val="12"/>
        <rFont val="Arial"/>
        <family val="2"/>
      </rPr>
      <t xml:space="preserve"> / MANJAK</t>
    </r>
  </si>
  <si>
    <t>Ostali nespomenuti troškovi poslovanja-ŠŠK</t>
  </si>
  <si>
    <t>66312 ŽŠŠK</t>
  </si>
  <si>
    <t>Pomoći-   HZZ</t>
  </si>
  <si>
    <t xml:space="preserve">Pomoći-državni proračun </t>
  </si>
  <si>
    <t>67111 Županija</t>
  </si>
  <si>
    <t>64132 Prihodi od financijske imovine</t>
  </si>
  <si>
    <t>66151 Vlastiti prihod</t>
  </si>
  <si>
    <t>Aktivnost A100002 Tekuće i investicijsko održavanje</t>
  </si>
  <si>
    <t xml:space="preserve">Materijal i dijel. za tek.i inv. održavanje </t>
  </si>
  <si>
    <t>Usluge tekućeg i inv. Održavanja</t>
  </si>
  <si>
    <t>Naknade troš. osobama izvan rad. odnosa</t>
  </si>
  <si>
    <t>Naknade ostalih troškova</t>
  </si>
  <si>
    <t>63414 HZZ</t>
  </si>
  <si>
    <t>Uredska oprema i namještaj</t>
  </si>
  <si>
    <t>Naknade za rad predstavničkih i izvršnih tijela</t>
  </si>
  <si>
    <t>63613 Grad Zaprešić</t>
  </si>
  <si>
    <t>63623 Grad Zaprešić</t>
  </si>
  <si>
    <t>Program 1003 Tekuće i investicijsko održavanje u školstvu</t>
  </si>
  <si>
    <t>Aktivnost A100001 Tekuće i invest. Održavanje u školstvu</t>
  </si>
  <si>
    <t>Usluge tekućeg i investicijskog održavanja</t>
  </si>
  <si>
    <t>63612 Ministarstvo</t>
  </si>
  <si>
    <t>63811 Tekuće pomoći iz drž. Proračuna EU sredstva</t>
  </si>
  <si>
    <t>Pomoći-državni proračun -sredstva EU</t>
  </si>
  <si>
    <t>92211 Višak prihoda poslovanja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</si>
  <si>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</si>
  <si>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</si>
  <si>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</si>
  <si>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6631 Donacije</t>
  </si>
  <si>
    <t>Prijedlog plana 
za 2020.</t>
  </si>
  <si>
    <t>Tekući projekt T100018 Erasmus +</t>
  </si>
  <si>
    <t>Tekući projekt T100033 Školska shema</t>
  </si>
  <si>
    <t>Tekući projekt T100031 Prsten potpore-pomoćnici u nastavi i stručni komunikacijski posrednici za uč.</t>
  </si>
  <si>
    <t>Naknade za prijevoz</t>
  </si>
  <si>
    <t>Naknade za prijevoz - MZOS-EUR.soc.fond</t>
  </si>
  <si>
    <t>Plaće</t>
  </si>
  <si>
    <t>Plaće - MZOS-EUR.soc.fond</t>
  </si>
  <si>
    <t>Regres</t>
  </si>
  <si>
    <t>Regres ESF</t>
  </si>
  <si>
    <t>ZO</t>
  </si>
  <si>
    <t>ZO ESF</t>
  </si>
  <si>
    <t>Doprinosi za nezaposlene</t>
  </si>
  <si>
    <t>Doprinosi za nezaposlene ESF</t>
  </si>
  <si>
    <t>Oprema za održavanje</t>
  </si>
  <si>
    <t>2020.</t>
  </si>
  <si>
    <t xml:space="preserve">PRIJEDLOG PLANA ZA 2020. </t>
  </si>
  <si>
    <t>UKUPAN DONOS VIŠKA IZ PRETHODNE GODINE</t>
  </si>
  <si>
    <t>MANJAK IZ PRETHODNE GODINE KOJI ĆE SE POKRITI</t>
  </si>
  <si>
    <t>Ukupno prihodi i primici za 2020.</t>
  </si>
  <si>
    <t>REBALANS FINANCIJSKOG PLANA ZA SŠ BAN JOSIP JELAČIĆ, ZAPREŠIĆ ZA 2020.  -04.11.20.</t>
  </si>
  <si>
    <t>Nematerijalna proizvedena imovina</t>
  </si>
  <si>
    <t>Ulaganja u računalne programe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</si>
</sst>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2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3" fillId="41" borderId="7" applyNumberFormat="0" applyAlignment="0" applyProtection="0"/>
    <xf numFmtId="0" fontId="54" fillId="41" borderId="8" applyNumberFormat="0" applyAlignment="0" applyProtection="0"/>
    <xf numFmtId="0" fontId="15" fillId="0" borderId="9" applyNumberFormat="0" applyFill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3" borderId="0" applyNumberFormat="0" applyBorder="0" applyAlignment="0" applyProtection="0"/>
    <xf numFmtId="0" fontId="0" fillId="4" borderId="13" applyNumberFormat="0" applyFon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4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0" fontId="36" fillId="0" borderId="22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6" borderId="25" xfId="0" applyNumberFormat="1" applyFont="1" applyFill="1" applyBorder="1" applyAlignment="1">
      <alignment horizontal="right" vertical="top" wrapText="1"/>
    </xf>
    <xf numFmtId="0" fontId="37" fillId="0" borderId="23" xfId="0" applyFont="1" applyBorder="1" applyAlignment="1">
      <alignment horizontal="left"/>
    </xf>
    <xf numFmtId="4" fontId="27" fillId="0" borderId="26" xfId="0" applyNumberFormat="1" applyFont="1" applyFill="1" applyBorder="1" applyAlignment="1" applyProtection="1">
      <alignment horizontal="center" wrapText="1"/>
      <protection/>
    </xf>
    <xf numFmtId="3" fontId="34" fillId="0" borderId="26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1" fontId="21" fillId="46" borderId="29" xfId="0" applyNumberFormat="1" applyFont="1" applyFill="1" applyBorder="1" applyAlignment="1">
      <alignment horizontal="left" wrapText="1"/>
    </xf>
    <xf numFmtId="1" fontId="22" fillId="46" borderId="30" xfId="0" applyNumberFormat="1" applyFont="1" applyFill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34" fillId="0" borderId="24" xfId="0" applyNumberFormat="1" applyFont="1" applyBorder="1" applyAlignment="1">
      <alignment horizontal="right"/>
    </xf>
    <xf numFmtId="4" fontId="34" fillId="0" borderId="24" xfId="0" applyNumberFormat="1" applyFont="1" applyFill="1" applyBorder="1" applyAlignment="1" applyProtection="1">
      <alignment horizontal="right" wrapText="1"/>
      <protection/>
    </xf>
    <xf numFmtId="4" fontId="27" fillId="47" borderId="24" xfId="0" applyNumberFormat="1" applyFont="1" applyFill="1" applyBorder="1" applyAlignment="1" applyProtection="1">
      <alignment/>
      <protection/>
    </xf>
    <xf numFmtId="4" fontId="25" fillId="47" borderId="24" xfId="0" applyNumberFormat="1" applyFont="1" applyFill="1" applyBorder="1" applyAlignment="1" applyProtection="1">
      <alignment/>
      <protection/>
    </xf>
    <xf numFmtId="1" fontId="22" fillId="46" borderId="0" xfId="0" applyNumberFormat="1" applyFont="1" applyFill="1" applyBorder="1" applyAlignment="1">
      <alignment horizontal="right" vertical="top" wrapText="1"/>
    </xf>
    <xf numFmtId="1" fontId="22" fillId="46" borderId="0" xfId="0" applyNumberFormat="1" applyFont="1" applyFill="1" applyBorder="1" applyAlignment="1">
      <alignment horizontal="left" wrapText="1"/>
    </xf>
    <xf numFmtId="4" fontId="21" fillId="0" borderId="0" xfId="0" applyNumberFormat="1" applyFont="1" applyBorder="1" applyAlignment="1">
      <alignment/>
    </xf>
    <xf numFmtId="1" fontId="21" fillId="46" borderId="0" xfId="0" applyNumberFormat="1" applyFont="1" applyFill="1" applyBorder="1" applyAlignment="1">
      <alignment horizontal="left" wrapText="1"/>
    </xf>
    <xf numFmtId="4" fontId="22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21" fillId="47" borderId="24" xfId="0" applyNumberFormat="1" applyFont="1" applyFill="1" applyBorder="1" applyAlignment="1">
      <alignment/>
    </xf>
    <xf numFmtId="0" fontId="21" fillId="47" borderId="0" xfId="0" applyFont="1" applyFill="1" applyAlignment="1">
      <alignment/>
    </xf>
    <xf numFmtId="1" fontId="22" fillId="0" borderId="31" xfId="0" applyNumberFormat="1" applyFont="1" applyBorder="1" applyAlignment="1">
      <alignment wrapText="1"/>
    </xf>
    <xf numFmtId="4" fontId="21" fillId="47" borderId="32" xfId="0" applyNumberFormat="1" applyFont="1" applyFill="1" applyBorder="1" applyAlignment="1">
      <alignment/>
    </xf>
    <xf numFmtId="4" fontId="21" fillId="0" borderId="32" xfId="0" applyNumberFormat="1" applyFont="1" applyBorder="1" applyAlignment="1">
      <alignment/>
    </xf>
    <xf numFmtId="4" fontId="21" fillId="47" borderId="29" xfId="0" applyNumberFormat="1" applyFont="1" applyFill="1" applyBorder="1" applyAlignment="1">
      <alignment/>
    </xf>
    <xf numFmtId="4" fontId="22" fillId="47" borderId="29" xfId="0" applyNumberFormat="1" applyFont="1" applyFill="1" applyBorder="1" applyAlignment="1">
      <alignment vertical="center" wrapText="1"/>
    </xf>
    <xf numFmtId="4" fontId="21" fillId="47" borderId="29" xfId="0" applyNumberFormat="1" applyFont="1" applyFill="1" applyBorder="1" applyAlignment="1">
      <alignment vertical="center" wrapText="1"/>
    </xf>
    <xf numFmtId="4" fontId="22" fillId="47" borderId="24" xfId="0" applyNumberFormat="1" applyFont="1" applyFill="1" applyBorder="1" applyAlignment="1">
      <alignment vertical="center" wrapText="1"/>
    </xf>
    <xf numFmtId="4" fontId="21" fillId="47" borderId="24" xfId="0" applyNumberFormat="1" applyFont="1" applyFill="1" applyBorder="1" applyAlignment="1">
      <alignment horizontal="center" vertical="center" wrapText="1"/>
    </xf>
    <xf numFmtId="4" fontId="21" fillId="47" borderId="24" xfId="0" applyNumberFormat="1" applyFont="1" applyFill="1" applyBorder="1" applyAlignment="1">
      <alignment horizontal="center" wrapText="1"/>
    </xf>
    <xf numFmtId="4" fontId="21" fillId="47" borderId="24" xfId="0" applyNumberFormat="1" applyFont="1" applyFill="1" applyBorder="1" applyAlignment="1">
      <alignment horizontal="right" vertical="center" wrapText="1"/>
    </xf>
    <xf numFmtId="0" fontId="25" fillId="47" borderId="0" xfId="0" applyNumberFormat="1" applyFont="1" applyFill="1" applyBorder="1" applyAlignment="1" applyProtection="1">
      <alignment/>
      <protection/>
    </xf>
    <xf numFmtId="0" fontId="26" fillId="47" borderId="24" xfId="0" applyNumberFormat="1" applyFont="1" applyFill="1" applyBorder="1" applyAlignment="1" applyProtection="1">
      <alignment horizontal="center" vertical="center" wrapText="1"/>
      <protection/>
    </xf>
    <xf numFmtId="0" fontId="27" fillId="47" borderId="24" xfId="0" applyNumberFormat="1" applyFont="1" applyFill="1" applyBorder="1" applyAlignment="1" applyProtection="1">
      <alignment horizontal="center" vertical="center" wrapText="1"/>
      <protection/>
    </xf>
    <xf numFmtId="0" fontId="27" fillId="47" borderId="0" xfId="0" applyNumberFormat="1" applyFont="1" applyFill="1" applyBorder="1" applyAlignment="1" applyProtection="1">
      <alignment/>
      <protection/>
    </xf>
    <xf numFmtId="0" fontId="27" fillId="47" borderId="24" xfId="0" applyNumberFormat="1" applyFont="1" applyFill="1" applyBorder="1" applyAlignment="1" applyProtection="1">
      <alignment horizontal="center"/>
      <protection/>
    </xf>
    <xf numFmtId="0" fontId="25" fillId="47" borderId="24" xfId="0" applyNumberFormat="1" applyFont="1" applyFill="1" applyBorder="1" applyAlignment="1" applyProtection="1">
      <alignment wrapText="1"/>
      <protection/>
    </xf>
    <xf numFmtId="0" fontId="39" fillId="47" borderId="24" xfId="0" applyNumberFormat="1" applyFont="1" applyFill="1" applyBorder="1" applyAlignment="1" applyProtection="1">
      <alignment wrapText="1"/>
      <protection/>
    </xf>
    <xf numFmtId="0" fontId="27" fillId="47" borderId="24" xfId="0" applyNumberFormat="1" applyFont="1" applyFill="1" applyBorder="1" applyAlignment="1" applyProtection="1">
      <alignment wrapText="1"/>
      <protection/>
    </xf>
    <xf numFmtId="0" fontId="25" fillId="47" borderId="24" xfId="0" applyNumberFormat="1" applyFont="1" applyFill="1" applyBorder="1" applyAlignment="1" applyProtection="1">
      <alignment horizontal="center"/>
      <protection/>
    </xf>
    <xf numFmtId="0" fontId="25" fillId="47" borderId="24" xfId="0" applyNumberFormat="1" applyFont="1" applyFill="1" applyBorder="1" applyAlignment="1" applyProtection="1">
      <alignment horizontal="left" wrapText="1"/>
      <protection/>
    </xf>
    <xf numFmtId="0" fontId="27" fillId="47" borderId="24" xfId="88" applyNumberFormat="1" applyFont="1" applyFill="1" applyBorder="1" applyAlignment="1" applyProtection="1">
      <alignment horizontal="center"/>
      <protection/>
    </xf>
    <xf numFmtId="0" fontId="27" fillId="47" borderId="24" xfId="88" applyNumberFormat="1" applyFont="1" applyFill="1" applyBorder="1" applyAlignment="1" applyProtection="1">
      <alignment wrapText="1"/>
      <protection/>
    </xf>
    <xf numFmtId="0" fontId="25" fillId="47" borderId="24" xfId="88" applyNumberFormat="1" applyFont="1" applyFill="1" applyBorder="1" applyAlignment="1" applyProtection="1">
      <alignment horizontal="center"/>
      <protection/>
    </xf>
    <xf numFmtId="0" fontId="25" fillId="47" borderId="24" xfId="88" applyNumberFormat="1" applyFont="1" applyFill="1" applyBorder="1" applyAlignment="1" applyProtection="1">
      <alignment wrapText="1"/>
      <protection/>
    </xf>
    <xf numFmtId="0" fontId="27" fillId="47" borderId="23" xfId="0" applyNumberFormat="1" applyFont="1" applyFill="1" applyBorder="1" applyAlignment="1" applyProtection="1">
      <alignment horizontal="left"/>
      <protection/>
    </xf>
    <xf numFmtId="0" fontId="40" fillId="47" borderId="33" xfId="0" applyNumberFormat="1" applyFont="1" applyFill="1" applyBorder="1" applyAlignment="1" applyProtection="1">
      <alignment horizontal="left"/>
      <protection/>
    </xf>
    <xf numFmtId="0" fontId="39" fillId="47" borderId="24" xfId="0" applyNumberFormat="1" applyFont="1" applyFill="1" applyBorder="1" applyAlignment="1" applyProtection="1">
      <alignment horizontal="center"/>
      <protection/>
    </xf>
    <xf numFmtId="0" fontId="33" fillId="47" borderId="24" xfId="0" applyNumberFormat="1" applyFont="1" applyFill="1" applyBorder="1" applyAlignment="1" applyProtection="1">
      <alignment horizontal="center"/>
      <protection/>
    </xf>
    <xf numFmtId="0" fontId="25" fillId="47" borderId="23" xfId="0" applyNumberFormat="1" applyFont="1" applyFill="1" applyBorder="1" applyAlignment="1" applyProtection="1">
      <alignment horizontal="center"/>
      <protection/>
    </xf>
    <xf numFmtId="0" fontId="25" fillId="47" borderId="33" xfId="0" applyNumberFormat="1" applyFont="1" applyFill="1" applyBorder="1" applyAlignment="1" applyProtection="1">
      <alignment wrapText="1"/>
      <protection/>
    </xf>
    <xf numFmtId="0" fontId="25" fillId="47" borderId="0" xfId="0" applyNumberFormat="1" applyFont="1" applyFill="1" applyBorder="1" applyAlignment="1" applyProtection="1">
      <alignment horizontal="center"/>
      <protection/>
    </xf>
    <xf numFmtId="0" fontId="25" fillId="47" borderId="24" xfId="0" applyNumberFormat="1" applyFont="1" applyFill="1" applyBorder="1" applyAlignment="1" applyProtection="1">
      <alignment/>
      <protection/>
    </xf>
    <xf numFmtId="0" fontId="27" fillId="47" borderId="0" xfId="0" applyNumberFormat="1" applyFont="1" applyFill="1" applyBorder="1" applyAlignment="1" applyProtection="1">
      <alignment wrapText="1"/>
      <protection/>
    </xf>
    <xf numFmtId="4" fontId="25" fillId="47" borderId="0" xfId="0" applyNumberFormat="1" applyFont="1" applyFill="1" applyBorder="1" applyAlignment="1" applyProtection="1">
      <alignment/>
      <protection/>
    </xf>
    <xf numFmtId="4" fontId="27" fillId="47" borderId="0" xfId="0" applyNumberFormat="1" applyFont="1" applyFill="1" applyBorder="1" applyAlignment="1" applyProtection="1">
      <alignment/>
      <protection/>
    </xf>
    <xf numFmtId="0" fontId="27" fillId="47" borderId="0" xfId="0" applyNumberFormat="1" applyFont="1" applyFill="1" applyBorder="1" applyAlignment="1" applyProtection="1">
      <alignment horizontal="center"/>
      <protection/>
    </xf>
    <xf numFmtId="0" fontId="25" fillId="47" borderId="0" xfId="0" applyNumberFormat="1" applyFont="1" applyFill="1" applyBorder="1" applyAlignment="1" applyProtection="1">
      <alignment wrapText="1"/>
      <protection/>
    </xf>
    <xf numFmtId="0" fontId="27" fillId="47" borderId="0" xfId="0" applyNumberFormat="1" applyFont="1" applyFill="1" applyBorder="1" applyAlignment="1" applyProtection="1">
      <alignment horizontal="left"/>
      <protection/>
    </xf>
    <xf numFmtId="0" fontId="24" fillId="47" borderId="0" xfId="0" applyNumberFormat="1" applyFont="1" applyFill="1" applyBorder="1" applyAlignment="1" applyProtection="1">
      <alignment horizontal="center"/>
      <protection/>
    </xf>
    <xf numFmtId="0" fontId="23" fillId="47" borderId="0" xfId="0" applyNumberFormat="1" applyFont="1" applyFill="1" applyBorder="1" applyAlignment="1" applyProtection="1">
      <alignment/>
      <protection/>
    </xf>
    <xf numFmtId="0" fontId="23" fillId="47" borderId="0" xfId="0" applyNumberFormat="1" applyFont="1" applyFill="1" applyBorder="1" applyAlignment="1" applyProtection="1">
      <alignment wrapText="1"/>
      <protection/>
    </xf>
    <xf numFmtId="3" fontId="25" fillId="47" borderId="24" xfId="0" applyNumberFormat="1" applyFont="1" applyFill="1" applyBorder="1" applyAlignment="1" applyProtection="1">
      <alignment/>
      <protection/>
    </xf>
    <xf numFmtId="3" fontId="25" fillId="47" borderId="0" xfId="0" applyNumberFormat="1" applyFont="1" applyFill="1" applyBorder="1" applyAlignment="1" applyProtection="1">
      <alignment/>
      <protection/>
    </xf>
    <xf numFmtId="0" fontId="26" fillId="48" borderId="24" xfId="0" applyNumberFormat="1" applyFont="1" applyFill="1" applyBorder="1" applyAlignment="1" applyProtection="1">
      <alignment horizontal="center" vertical="center" wrapText="1"/>
      <protection/>
    </xf>
    <xf numFmtId="4" fontId="25" fillId="48" borderId="24" xfId="0" applyNumberFormat="1" applyFont="1" applyFill="1" applyBorder="1" applyAlignment="1" applyProtection="1">
      <alignment/>
      <protection/>
    </xf>
    <xf numFmtId="4" fontId="27" fillId="48" borderId="24" xfId="0" applyNumberFormat="1" applyFont="1" applyFill="1" applyBorder="1" applyAlignment="1" applyProtection="1">
      <alignment/>
      <protection/>
    </xf>
    <xf numFmtId="4" fontId="41" fillId="0" borderId="24" xfId="0" applyNumberFormat="1" applyFont="1" applyBorder="1" applyAlignment="1">
      <alignment/>
    </xf>
    <xf numFmtId="4" fontId="42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3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3" fontId="22" fillId="0" borderId="0" xfId="0" applyNumberFormat="1" applyFont="1" applyBorder="1" applyAlignment="1">
      <alignment horizontal="center"/>
    </xf>
    <xf numFmtId="0" fontId="27" fillId="47" borderId="23" xfId="0" applyNumberFormat="1" applyFont="1" applyFill="1" applyBorder="1" applyAlignment="1" applyProtection="1">
      <alignment horizontal="left"/>
      <protection/>
    </xf>
    <xf numFmtId="0" fontId="27" fillId="47" borderId="33" xfId="0" applyNumberFormat="1" applyFont="1" applyFill="1" applyBorder="1" applyAlignment="1" applyProtection="1">
      <alignment horizontal="left"/>
      <protection/>
    </xf>
    <xf numFmtId="0" fontId="27" fillId="48" borderId="23" xfId="0" applyNumberFormat="1" applyFont="1" applyFill="1" applyBorder="1" applyAlignment="1" applyProtection="1">
      <alignment horizontal="left"/>
      <protection/>
    </xf>
    <xf numFmtId="0" fontId="27" fillId="48" borderId="33" xfId="0" applyNumberFormat="1" applyFont="1" applyFill="1" applyBorder="1" applyAlignment="1" applyProtection="1">
      <alignment horizontal="left"/>
      <protection/>
    </xf>
    <xf numFmtId="0" fontId="28" fillId="47" borderId="0" xfId="0" applyNumberFormat="1" applyFont="1" applyFill="1" applyBorder="1" applyAlignment="1" applyProtection="1">
      <alignment horizontal="center" vertical="center"/>
      <protection/>
    </xf>
    <xf numFmtId="0" fontId="27" fillId="48" borderId="23" xfId="0" applyNumberFormat="1" applyFont="1" applyFill="1" applyBorder="1" applyAlignment="1" applyProtection="1">
      <alignment wrapText="1"/>
      <protection/>
    </xf>
    <xf numFmtId="0" fontId="40" fillId="48" borderId="33" xfId="0" applyNumberFormat="1" applyFont="1" applyFill="1" applyBorder="1" applyAlignment="1" applyProtection="1">
      <alignment/>
      <protection/>
    </xf>
    <xf numFmtId="0" fontId="27" fillId="47" borderId="23" xfId="0" applyNumberFormat="1" applyFont="1" applyFill="1" applyBorder="1" applyAlignment="1" applyProtection="1">
      <alignment horizontal="left" wrapText="1"/>
      <protection/>
    </xf>
    <xf numFmtId="0" fontId="40" fillId="47" borderId="33" xfId="0" applyNumberFormat="1" applyFont="1" applyFill="1" applyBorder="1" applyAlignment="1" applyProtection="1">
      <alignment horizontal="left" wrapText="1"/>
      <protection/>
    </xf>
    <xf numFmtId="0" fontId="27" fillId="49" borderId="23" xfId="0" applyNumberFormat="1" applyFont="1" applyFill="1" applyBorder="1" applyAlignment="1" applyProtection="1">
      <alignment horizontal="left" wrapText="1"/>
      <protection/>
    </xf>
    <xf numFmtId="0" fontId="27" fillId="49" borderId="33" xfId="0" applyNumberFormat="1" applyFont="1" applyFill="1" applyBorder="1" applyAlignment="1" applyProtection="1">
      <alignment horizontal="left" wrapText="1"/>
      <protection/>
    </xf>
    <xf numFmtId="0" fontId="27" fillId="47" borderId="23" xfId="0" applyNumberFormat="1" applyFont="1" applyFill="1" applyBorder="1" applyAlignment="1" applyProtection="1">
      <alignment/>
      <protection/>
    </xf>
    <xf numFmtId="0" fontId="40" fillId="47" borderId="33" xfId="0" applyNumberFormat="1" applyFont="1" applyFill="1" applyBorder="1" applyAlignment="1" applyProtection="1">
      <alignment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 2" xfId="88"/>
    <cellStyle name="Obično_List4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38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19050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504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734550"/>
          <a:ext cx="1038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19050</xdr:colOff>
      <xdr:row>26</xdr:row>
      <xdr:rowOff>9525</xdr:rowOff>
    </xdr:to>
    <xdr:sp>
      <xdr:nvSpPr>
        <xdr:cNvPr id="4" name="Line 2"/>
        <xdr:cNvSpPr>
          <a:spLocks/>
        </xdr:cNvSpPr>
      </xdr:nvSpPr>
      <xdr:spPr>
        <a:xfrm>
          <a:off x="28575" y="9744075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8440400"/>
          <a:ext cx="1038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28575</xdr:rowOff>
    </xdr:from>
    <xdr:to>
      <xdr:col>1</xdr:col>
      <xdr:colOff>19050</xdr:colOff>
      <xdr:row>59</xdr:row>
      <xdr:rowOff>9525</xdr:rowOff>
    </xdr:to>
    <xdr:sp>
      <xdr:nvSpPr>
        <xdr:cNvPr id="6" name="Line 2"/>
        <xdr:cNvSpPr>
          <a:spLocks/>
        </xdr:cNvSpPr>
      </xdr:nvSpPr>
      <xdr:spPr>
        <a:xfrm>
          <a:off x="28575" y="184499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9734550"/>
          <a:ext cx="1038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19050</xdr:colOff>
      <xdr:row>26</xdr:row>
      <xdr:rowOff>9525</xdr:rowOff>
    </xdr:to>
    <xdr:sp>
      <xdr:nvSpPr>
        <xdr:cNvPr id="8" name="Line 2"/>
        <xdr:cNvSpPr>
          <a:spLocks/>
        </xdr:cNvSpPr>
      </xdr:nvSpPr>
      <xdr:spPr>
        <a:xfrm>
          <a:off x="28575" y="9744075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8440400"/>
          <a:ext cx="1038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28575</xdr:rowOff>
    </xdr:from>
    <xdr:to>
      <xdr:col>1</xdr:col>
      <xdr:colOff>19050</xdr:colOff>
      <xdr:row>59</xdr:row>
      <xdr:rowOff>9525</xdr:rowOff>
    </xdr:to>
    <xdr:sp>
      <xdr:nvSpPr>
        <xdr:cNvPr id="10" name="Line 2"/>
        <xdr:cNvSpPr>
          <a:spLocks/>
        </xdr:cNvSpPr>
      </xdr:nvSpPr>
      <xdr:spPr>
        <a:xfrm>
          <a:off x="28575" y="184499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9734550"/>
          <a:ext cx="1038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19050</xdr:colOff>
      <xdr:row>26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9744075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18440400"/>
          <a:ext cx="1038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28575</xdr:rowOff>
    </xdr:from>
    <xdr:to>
      <xdr:col>1</xdr:col>
      <xdr:colOff>19050</xdr:colOff>
      <xdr:row>59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184499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0" zoomScaleSheetLayoutView="80" zoomScalePageLayoutView="0" workbookViewId="0" topLeftCell="A1">
      <selection activeCell="G21" sqref="G2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8.00390625" style="2" customWidth="1"/>
    <col min="7" max="8" width="18.00390625" style="2" bestFit="1" customWidth="1"/>
    <col min="9" max="16384" width="11.421875" style="2" customWidth="1"/>
  </cols>
  <sheetData>
    <row r="1" spans="1:6" ht="48" customHeight="1">
      <c r="A1" s="144" t="s">
        <v>149</v>
      </c>
      <c r="B1" s="144"/>
      <c r="C1" s="144"/>
      <c r="D1" s="144"/>
      <c r="E1" s="144"/>
      <c r="F1" s="144"/>
    </row>
    <row r="2" spans="1:6" s="45" customFormat="1" ht="26.25" customHeight="1">
      <c r="A2" s="144" t="s">
        <v>34</v>
      </c>
      <c r="B2" s="144"/>
      <c r="C2" s="144"/>
      <c r="D2" s="144"/>
      <c r="E2" s="144"/>
      <c r="F2" s="144"/>
    </row>
    <row r="3" spans="1:6" ht="25.5" customHeight="1">
      <c r="A3" s="144"/>
      <c r="B3" s="144"/>
      <c r="C3" s="144"/>
      <c r="D3" s="144"/>
      <c r="E3" s="144"/>
      <c r="F3" s="144"/>
    </row>
    <row r="4" spans="1:5" ht="9" customHeight="1">
      <c r="A4" s="46"/>
      <c r="B4" s="47"/>
      <c r="C4" s="47"/>
      <c r="D4" s="47"/>
      <c r="E4" s="47"/>
    </row>
    <row r="5" spans="1:8" ht="27.75" customHeight="1">
      <c r="A5" s="48"/>
      <c r="B5" s="49"/>
      <c r="C5" s="49"/>
      <c r="D5" s="50"/>
      <c r="E5" s="51"/>
      <c r="F5" s="52" t="s">
        <v>129</v>
      </c>
      <c r="G5" s="52"/>
      <c r="H5" s="52"/>
    </row>
    <row r="6" spans="1:8" ht="27.75" customHeight="1">
      <c r="A6" s="149" t="s">
        <v>35</v>
      </c>
      <c r="B6" s="148"/>
      <c r="C6" s="148"/>
      <c r="D6" s="148"/>
      <c r="E6" s="156"/>
      <c r="F6" s="82">
        <v>12189732.06</v>
      </c>
      <c r="G6" s="82"/>
      <c r="H6" s="82"/>
    </row>
    <row r="7" spans="1:8" ht="22.5" customHeight="1">
      <c r="A7" s="149" t="s">
        <v>0</v>
      </c>
      <c r="B7" s="148"/>
      <c r="C7" s="148"/>
      <c r="D7" s="148"/>
      <c r="E7" s="156"/>
      <c r="F7" s="82">
        <v>12189732.06</v>
      </c>
      <c r="G7" s="82"/>
      <c r="H7" s="82"/>
    </row>
    <row r="8" spans="1:8" ht="22.5" customHeight="1">
      <c r="A8" s="157" t="s">
        <v>1</v>
      </c>
      <c r="B8" s="156"/>
      <c r="C8" s="156"/>
      <c r="D8" s="156"/>
      <c r="E8" s="156"/>
      <c r="F8" s="81">
        <v>0</v>
      </c>
      <c r="G8" s="81"/>
      <c r="H8" s="81"/>
    </row>
    <row r="9" spans="1:8" ht="22.5" customHeight="1">
      <c r="A9" s="63" t="s">
        <v>36</v>
      </c>
      <c r="B9" s="53"/>
      <c r="C9" s="53"/>
      <c r="D9" s="53"/>
      <c r="E9" s="53"/>
      <c r="F9" s="81">
        <f>F10+F11</f>
        <v>12653832.06</v>
      </c>
      <c r="G9" s="81"/>
      <c r="H9" s="81"/>
    </row>
    <row r="10" spans="1:8" ht="22.5" customHeight="1">
      <c r="A10" s="147" t="s">
        <v>2</v>
      </c>
      <c r="B10" s="148"/>
      <c r="C10" s="148"/>
      <c r="D10" s="148"/>
      <c r="E10" s="158"/>
      <c r="F10" s="82">
        <v>12563637.06</v>
      </c>
      <c r="G10" s="82"/>
      <c r="H10" s="82"/>
    </row>
    <row r="11" spans="1:8" ht="22.5" customHeight="1">
      <c r="A11" s="157" t="s">
        <v>3</v>
      </c>
      <c r="B11" s="156"/>
      <c r="C11" s="156"/>
      <c r="D11" s="156"/>
      <c r="E11" s="156"/>
      <c r="F11" s="82">
        <v>90195</v>
      </c>
      <c r="G11" s="82"/>
      <c r="H11" s="82"/>
    </row>
    <row r="12" spans="1:8" ht="22.5" customHeight="1">
      <c r="A12" s="147" t="s">
        <v>100</v>
      </c>
      <c r="B12" s="148"/>
      <c r="C12" s="148"/>
      <c r="D12" s="148"/>
      <c r="E12" s="148"/>
      <c r="F12" s="82">
        <v>-464100</v>
      </c>
      <c r="G12" s="82"/>
      <c r="H12" s="82"/>
    </row>
    <row r="13" spans="1:7" ht="25.5" customHeight="1">
      <c r="A13" s="144"/>
      <c r="B13" s="145"/>
      <c r="C13" s="145"/>
      <c r="D13" s="145"/>
      <c r="E13" s="145"/>
      <c r="F13" s="146"/>
      <c r="G13" s="64"/>
    </row>
    <row r="14" spans="1:8" ht="27.75" customHeight="1">
      <c r="A14" s="48"/>
      <c r="B14" s="49"/>
      <c r="C14" s="49"/>
      <c r="D14" s="50"/>
      <c r="E14" s="51"/>
      <c r="F14" s="52" t="s">
        <v>129</v>
      </c>
      <c r="G14" s="52"/>
      <c r="H14" s="52"/>
    </row>
    <row r="15" spans="1:8" ht="27.75" customHeight="1">
      <c r="A15" s="154" t="s">
        <v>146</v>
      </c>
      <c r="B15" s="155"/>
      <c r="C15" s="155"/>
      <c r="D15" s="155"/>
      <c r="E15" s="155"/>
      <c r="F15" s="143">
        <v>464100</v>
      </c>
      <c r="G15" s="143"/>
      <c r="H15" s="52"/>
    </row>
    <row r="16" spans="1:8" ht="22.5" customHeight="1">
      <c r="A16" s="150" t="s">
        <v>147</v>
      </c>
      <c r="B16" s="151"/>
      <c r="C16" s="151"/>
      <c r="D16" s="151"/>
      <c r="E16" s="152"/>
      <c r="F16" s="142">
        <v>0</v>
      </c>
      <c r="G16" s="94"/>
      <c r="H16" s="142"/>
    </row>
    <row r="17" spans="1:7" s="40" customFormat="1" ht="25.5" customHeight="1">
      <c r="A17" s="153"/>
      <c r="B17" s="145"/>
      <c r="C17" s="145"/>
      <c r="D17" s="145"/>
      <c r="E17" s="145"/>
      <c r="F17" s="146"/>
      <c r="G17" s="65"/>
    </row>
    <row r="18" spans="1:8" s="40" customFormat="1" ht="27.75" customHeight="1">
      <c r="A18" s="48"/>
      <c r="B18" s="49"/>
      <c r="C18" s="49"/>
      <c r="D18" s="50"/>
      <c r="E18" s="51"/>
      <c r="F18" s="52" t="s">
        <v>129</v>
      </c>
      <c r="G18" s="52"/>
      <c r="H18" s="52"/>
    </row>
    <row r="19" spans="1:8" s="40" customFormat="1" ht="22.5" customHeight="1">
      <c r="A19" s="149" t="s">
        <v>4</v>
      </c>
      <c r="B19" s="148"/>
      <c r="C19" s="148"/>
      <c r="D19" s="148"/>
      <c r="E19" s="148"/>
      <c r="F19" s="54"/>
      <c r="G19" s="54"/>
      <c r="H19" s="54"/>
    </row>
    <row r="20" spans="1:8" s="40" customFormat="1" ht="36.75" customHeight="1">
      <c r="A20" s="149" t="s">
        <v>5</v>
      </c>
      <c r="B20" s="148"/>
      <c r="C20" s="148"/>
      <c r="D20" s="148"/>
      <c r="E20" s="148"/>
      <c r="F20" s="54"/>
      <c r="G20" s="54"/>
      <c r="H20" s="54"/>
    </row>
    <row r="21" spans="1:8" s="40" customFormat="1" ht="22.5" customHeight="1">
      <c r="A21" s="147" t="s">
        <v>6</v>
      </c>
      <c r="B21" s="148"/>
      <c r="C21" s="148"/>
      <c r="D21" s="148"/>
      <c r="E21" s="148"/>
      <c r="F21" s="54"/>
      <c r="G21" s="54"/>
      <c r="H21" s="54"/>
    </row>
    <row r="22" spans="1:8" s="40" customFormat="1" ht="15" customHeight="1">
      <c r="A22" s="56"/>
      <c r="B22" s="57"/>
      <c r="C22" s="55"/>
      <c r="D22" s="58"/>
      <c r="E22" s="57"/>
      <c r="F22" s="59"/>
      <c r="G22" s="59"/>
      <c r="H22" s="59"/>
    </row>
    <row r="23" spans="1:8" s="40" customFormat="1" ht="22.5" customHeight="1">
      <c r="A23" s="147" t="s">
        <v>7</v>
      </c>
      <c r="B23" s="148"/>
      <c r="C23" s="148"/>
      <c r="D23" s="148"/>
      <c r="E23" s="148"/>
      <c r="F23" s="54"/>
      <c r="G23" s="54"/>
      <c r="H23" s="54"/>
    </row>
    <row r="24" spans="1:5" s="40" customFormat="1" ht="18" customHeight="1">
      <c r="A24" s="60"/>
      <c r="B24" s="47"/>
      <c r="C24" s="47"/>
      <c r="D24" s="47"/>
      <c r="E24" s="47"/>
    </row>
  </sheetData>
  <sheetProtection/>
  <mergeCells count="17">
    <mergeCell ref="A12:E12"/>
    <mergeCell ref="A7:E7"/>
    <mergeCell ref="A1:F1"/>
    <mergeCell ref="A2:F2"/>
    <mergeCell ref="A3:F3"/>
    <mergeCell ref="A8:E8"/>
    <mergeCell ref="A10:E10"/>
    <mergeCell ref="A11:E11"/>
    <mergeCell ref="A6:E6"/>
    <mergeCell ref="A13:F13"/>
    <mergeCell ref="A23:E23"/>
    <mergeCell ref="A19:E19"/>
    <mergeCell ref="A20:E20"/>
    <mergeCell ref="A21:E21"/>
    <mergeCell ref="A16:E16"/>
    <mergeCell ref="A17:F17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view="pageBreakPreview" zoomScaleSheetLayoutView="100" zoomScalePageLayoutView="0" workbookViewId="0" topLeftCell="A1">
      <selection activeCell="A23" sqref="A23:J98"/>
    </sheetView>
  </sheetViews>
  <sheetFormatPr defaultColWidth="11.421875" defaultRowHeight="12.75"/>
  <cols>
    <col min="1" max="1" width="15.8515625" style="10" customWidth="1"/>
    <col min="2" max="3" width="17.57421875" style="10" customWidth="1"/>
    <col min="4" max="4" width="17.57421875" style="41" customWidth="1"/>
    <col min="5" max="7" width="17.57421875" style="2" customWidth="1"/>
    <col min="8" max="8" width="29.2812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44" t="s">
        <v>8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5"/>
      <c r="H2" s="6" t="s">
        <v>9</v>
      </c>
    </row>
    <row r="3" spans="1:8" s="1" customFormat="1" ht="26.25" thickBot="1">
      <c r="A3" s="62" t="s">
        <v>10</v>
      </c>
      <c r="B3" s="159" t="s">
        <v>144</v>
      </c>
      <c r="C3" s="160"/>
      <c r="D3" s="160"/>
      <c r="E3" s="160"/>
      <c r="F3" s="160"/>
      <c r="G3" s="160"/>
      <c r="H3" s="161"/>
    </row>
    <row r="4" spans="1:8" s="1" customFormat="1" ht="77.25" thickBot="1">
      <c r="A4" s="79" t="s">
        <v>11</v>
      </c>
      <c r="B4" s="7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67" t="s">
        <v>17</v>
      </c>
      <c r="H4" s="68" t="s">
        <v>18</v>
      </c>
    </row>
    <row r="5" spans="1:8" s="1" customFormat="1" ht="25.5">
      <c r="A5" s="69" t="s">
        <v>116</v>
      </c>
      <c r="B5" s="94" t="s">
        <v>78</v>
      </c>
      <c r="C5" s="94"/>
      <c r="D5" s="94"/>
      <c r="E5" s="84">
        <v>108023</v>
      </c>
      <c r="F5" s="94"/>
      <c r="G5" s="94"/>
      <c r="H5" s="94"/>
    </row>
    <row r="6" spans="1:8" s="1" customFormat="1" ht="12.75">
      <c r="A6" s="69" t="s">
        <v>113</v>
      </c>
      <c r="B6" s="94"/>
      <c r="C6" s="94"/>
      <c r="D6" s="94"/>
      <c r="E6" s="94">
        <v>0</v>
      </c>
      <c r="F6" s="94"/>
      <c r="G6" s="94"/>
      <c r="H6" s="94"/>
    </row>
    <row r="7" spans="1:8" s="1" customFormat="1" ht="15.75" customHeight="1">
      <c r="A7" s="69" t="s">
        <v>102</v>
      </c>
      <c r="B7" s="94"/>
      <c r="C7" s="94"/>
      <c r="D7" s="94"/>
      <c r="E7" s="94">
        <v>0</v>
      </c>
      <c r="F7" s="94">
        <v>13000</v>
      </c>
      <c r="G7" s="94"/>
      <c r="H7" s="94"/>
    </row>
    <row r="8" spans="1:8" s="1" customFormat="1" ht="25.5">
      <c r="A8" s="71" t="s">
        <v>117</v>
      </c>
      <c r="B8" s="94"/>
      <c r="C8" s="94"/>
      <c r="D8" s="94"/>
      <c r="E8" s="94">
        <v>37392</v>
      </c>
      <c r="F8" s="94"/>
      <c r="G8" s="94"/>
      <c r="H8" s="94"/>
    </row>
    <row r="9" spans="1:8" s="1" customFormat="1" ht="38.25">
      <c r="A9" s="80" t="s">
        <v>106</v>
      </c>
      <c r="B9" s="99"/>
      <c r="C9" s="99">
        <v>25</v>
      </c>
      <c r="D9" s="99"/>
      <c r="E9" s="99"/>
      <c r="F9" s="99"/>
      <c r="G9" s="94"/>
      <c r="H9" s="94"/>
    </row>
    <row r="10" spans="1:8" s="1" customFormat="1" ht="38.25">
      <c r="A10" s="78" t="s">
        <v>92</v>
      </c>
      <c r="B10" s="100"/>
      <c r="C10" s="100"/>
      <c r="D10" s="101">
        <v>78650</v>
      </c>
      <c r="E10" s="100"/>
      <c r="F10" s="100"/>
      <c r="G10" s="102"/>
      <c r="H10" s="94"/>
    </row>
    <row r="11" spans="1:8" s="1" customFormat="1" ht="12.75">
      <c r="A11" s="69" t="s">
        <v>128</v>
      </c>
      <c r="B11" s="103"/>
      <c r="C11" s="94"/>
      <c r="D11" s="104"/>
      <c r="E11" s="103"/>
      <c r="F11" s="105">
        <v>0</v>
      </c>
      <c r="G11" s="103"/>
      <c r="H11" s="103"/>
    </row>
    <row r="12" spans="1:8" s="1" customFormat="1" ht="25.5">
      <c r="A12" s="69" t="s">
        <v>107</v>
      </c>
      <c r="B12" s="103"/>
      <c r="C12" s="94">
        <v>338000</v>
      </c>
      <c r="D12" s="104"/>
      <c r="E12" s="103"/>
      <c r="F12" s="103"/>
      <c r="G12" s="103"/>
      <c r="H12" s="94"/>
    </row>
    <row r="13" spans="1:8" s="1" customFormat="1" ht="25.5">
      <c r="A13" s="69" t="s">
        <v>121</v>
      </c>
      <c r="B13" s="94" t="s">
        <v>78</v>
      </c>
      <c r="C13" s="94"/>
      <c r="D13" s="94"/>
      <c r="E13" s="94">
        <v>10180696</v>
      </c>
      <c r="F13" s="94"/>
      <c r="G13" s="94"/>
      <c r="H13" s="94"/>
    </row>
    <row r="14" spans="1:8" s="1" customFormat="1" ht="14.25" customHeight="1">
      <c r="A14" s="69" t="s">
        <v>105</v>
      </c>
      <c r="B14" s="94">
        <v>1100546.06</v>
      </c>
      <c r="C14" s="94"/>
      <c r="D14" s="94"/>
      <c r="E14" s="94"/>
      <c r="F14" s="94"/>
      <c r="G14" s="94"/>
      <c r="H14" s="94"/>
    </row>
    <row r="15" spans="1:8" s="1" customFormat="1" ht="51">
      <c r="A15" s="71" t="s">
        <v>122</v>
      </c>
      <c r="B15" s="94">
        <v>0</v>
      </c>
      <c r="C15" s="94"/>
      <c r="D15" s="94"/>
      <c r="E15" s="94">
        <v>333400</v>
      </c>
      <c r="F15" s="94"/>
      <c r="G15" s="94"/>
      <c r="H15" s="94"/>
    </row>
    <row r="16" spans="1:8" s="1" customFormat="1" ht="38.25">
      <c r="A16" s="71" t="s">
        <v>124</v>
      </c>
      <c r="B16" s="94"/>
      <c r="C16" s="94">
        <v>264100</v>
      </c>
      <c r="D16" s="94">
        <v>0</v>
      </c>
      <c r="E16" s="142">
        <v>200000</v>
      </c>
      <c r="F16" s="94"/>
      <c r="G16" s="94"/>
      <c r="H16" s="94"/>
    </row>
    <row r="17" spans="1:8" s="1" customFormat="1" ht="26.25" thickBot="1">
      <c r="A17" s="96" t="s">
        <v>19</v>
      </c>
      <c r="B17" s="97">
        <f aca="true" t="shared" si="0" ref="B17:H17">SUM(B5:B16)</f>
        <v>1100546.06</v>
      </c>
      <c r="C17" s="97">
        <f t="shared" si="0"/>
        <v>602125</v>
      </c>
      <c r="D17" s="97">
        <f t="shared" si="0"/>
        <v>78650</v>
      </c>
      <c r="E17" s="97">
        <f t="shared" si="0"/>
        <v>10859511</v>
      </c>
      <c r="F17" s="97">
        <f t="shared" si="0"/>
        <v>13000</v>
      </c>
      <c r="G17" s="97">
        <f t="shared" si="0"/>
        <v>0</v>
      </c>
      <c r="H17" s="97">
        <f t="shared" si="0"/>
        <v>0</v>
      </c>
    </row>
    <row r="18" spans="1:7" s="1" customFormat="1" ht="39" thickBot="1">
      <c r="A18" s="9" t="s">
        <v>148</v>
      </c>
      <c r="B18" s="95"/>
      <c r="C18" s="95"/>
      <c r="D18" s="95"/>
      <c r="E18" s="95"/>
      <c r="F18" s="95"/>
      <c r="G18" s="95"/>
    </row>
    <row r="19" spans="2:8" s="1" customFormat="1" ht="28.5" customHeight="1" thickBot="1">
      <c r="B19" s="162">
        <f>B17+C17+D17+E17+F17+G17+H17</f>
        <v>12653832.06</v>
      </c>
      <c r="C19" s="163"/>
      <c r="D19" s="163"/>
      <c r="E19" s="163"/>
      <c r="F19" s="163"/>
      <c r="G19" s="163"/>
      <c r="H19" s="164"/>
    </row>
    <row r="20" spans="7:8" s="1" customFormat="1" ht="42.75" customHeight="1">
      <c r="G20" s="77"/>
      <c r="H20" s="74"/>
    </row>
    <row r="21" spans="7:8" s="1" customFormat="1" ht="59.25" customHeight="1">
      <c r="G21" s="77"/>
      <c r="H21" s="74"/>
    </row>
    <row r="22" spans="7:8" s="1" customFormat="1" ht="69.75" customHeight="1">
      <c r="G22" s="74"/>
      <c r="H22" s="74"/>
    </row>
    <row r="23" spans="1:8" ht="22.5" customHeight="1">
      <c r="A23" s="144"/>
      <c r="B23" s="144"/>
      <c r="C23" s="144"/>
      <c r="D23" s="144"/>
      <c r="E23" s="144"/>
      <c r="F23" s="144"/>
      <c r="G23" s="144"/>
      <c r="H23" s="144"/>
    </row>
    <row r="24" spans="1:8" ht="12.75" customHeight="1" thickBot="1">
      <c r="A24" s="5"/>
      <c r="B24" s="1"/>
      <c r="C24" s="1"/>
      <c r="D24" s="1"/>
      <c r="E24" s="1"/>
      <c r="F24" s="1"/>
      <c r="G24" s="1"/>
      <c r="H24" s="6"/>
    </row>
    <row r="25" spans="1:8" ht="16.5" thickBot="1">
      <c r="A25" s="62"/>
      <c r="B25" s="159"/>
      <c r="C25" s="160"/>
      <c r="D25" s="160"/>
      <c r="E25" s="160"/>
      <c r="F25" s="160"/>
      <c r="G25" s="160"/>
      <c r="H25" s="161"/>
    </row>
    <row r="26" spans="1:8" ht="69.75" customHeight="1" thickBot="1">
      <c r="A26" s="79"/>
      <c r="B26" s="7"/>
      <c r="C26" s="8"/>
      <c r="D26" s="8"/>
      <c r="E26" s="8"/>
      <c r="F26" s="8"/>
      <c r="G26" s="67"/>
      <c r="H26" s="68"/>
    </row>
    <row r="27" spans="1:8" ht="30.75" customHeight="1">
      <c r="A27" s="69"/>
      <c r="B27" s="94"/>
      <c r="C27" s="94"/>
      <c r="D27" s="94"/>
      <c r="E27" s="84"/>
      <c r="F27" s="94"/>
      <c r="G27" s="94"/>
      <c r="H27" s="94"/>
    </row>
    <row r="28" spans="1:8" ht="16.5" customHeight="1">
      <c r="A28" s="69"/>
      <c r="B28" s="94"/>
      <c r="C28" s="94"/>
      <c r="D28" s="94"/>
      <c r="E28" s="94"/>
      <c r="F28" s="94"/>
      <c r="G28" s="94"/>
      <c r="H28" s="94"/>
    </row>
    <row r="29" spans="1:8" ht="18" customHeight="1">
      <c r="A29" s="69"/>
      <c r="B29" s="94"/>
      <c r="C29" s="94"/>
      <c r="D29" s="94"/>
      <c r="E29" s="94"/>
      <c r="F29" s="94"/>
      <c r="G29" s="94"/>
      <c r="H29" s="94"/>
    </row>
    <row r="30" spans="1:8" ht="26.25" customHeight="1">
      <c r="A30" s="71"/>
      <c r="B30" s="94"/>
      <c r="C30" s="94"/>
      <c r="D30" s="94"/>
      <c r="E30" s="94"/>
      <c r="F30" s="94"/>
      <c r="G30" s="94"/>
      <c r="H30" s="94"/>
    </row>
    <row r="31" spans="1:8" ht="41.25" customHeight="1">
      <c r="A31" s="80"/>
      <c r="B31" s="99"/>
      <c r="C31" s="99"/>
      <c r="D31" s="99"/>
      <c r="E31" s="99"/>
      <c r="F31" s="99"/>
      <c r="G31" s="94"/>
      <c r="H31" s="94"/>
    </row>
    <row r="32" spans="1:8" ht="36.75" customHeight="1">
      <c r="A32" s="78"/>
      <c r="B32" s="100"/>
      <c r="C32" s="100"/>
      <c r="D32" s="101"/>
      <c r="E32" s="100"/>
      <c r="F32" s="100"/>
      <c r="G32" s="102"/>
      <c r="H32" s="94"/>
    </row>
    <row r="33" spans="1:8" ht="12.75" customHeight="1">
      <c r="A33" s="69"/>
      <c r="B33" s="103"/>
      <c r="C33" s="94"/>
      <c r="D33" s="104"/>
      <c r="E33" s="103"/>
      <c r="F33" s="105"/>
      <c r="G33" s="103"/>
      <c r="H33" s="103"/>
    </row>
    <row r="34" spans="1:8" ht="24" customHeight="1">
      <c r="A34" s="69"/>
      <c r="B34" s="103"/>
      <c r="C34" s="94"/>
      <c r="D34" s="104"/>
      <c r="E34" s="103"/>
      <c r="F34" s="103"/>
      <c r="G34" s="103"/>
      <c r="H34" s="94"/>
    </row>
    <row r="35" spans="1:24" ht="30" customHeight="1">
      <c r="A35" s="69"/>
      <c r="B35" s="94"/>
      <c r="C35" s="94"/>
      <c r="D35" s="94"/>
      <c r="E35" s="94"/>
      <c r="F35" s="94"/>
      <c r="G35" s="94"/>
      <c r="H35" s="94"/>
      <c r="Q35" s="144"/>
      <c r="R35" s="144"/>
      <c r="S35" s="144"/>
      <c r="T35" s="144"/>
      <c r="U35" s="144"/>
      <c r="V35" s="144"/>
      <c r="W35" s="144"/>
      <c r="X35" s="144"/>
    </row>
    <row r="36" spans="1:24" s="1" customFormat="1" ht="16.5" customHeight="1">
      <c r="A36" s="69"/>
      <c r="B36" s="94"/>
      <c r="C36" s="94"/>
      <c r="D36" s="94"/>
      <c r="E36" s="94"/>
      <c r="F36" s="94"/>
      <c r="G36" s="94"/>
      <c r="H36" s="94"/>
      <c r="I36" s="77"/>
      <c r="J36" s="77"/>
      <c r="Q36" s="5"/>
      <c r="X36" s="6"/>
    </row>
    <row r="37" spans="1:24" s="1" customFormat="1" ht="28.5" customHeight="1">
      <c r="A37" s="71"/>
      <c r="B37" s="94"/>
      <c r="C37" s="94"/>
      <c r="D37" s="94"/>
      <c r="E37" s="94"/>
      <c r="F37" s="94"/>
      <c r="G37" s="94"/>
      <c r="H37" s="94"/>
      <c r="I37" s="77"/>
      <c r="J37" s="77"/>
      <c r="Q37" s="85"/>
      <c r="R37" s="165"/>
      <c r="S37" s="165"/>
      <c r="T37" s="165"/>
      <c r="U37" s="165"/>
      <c r="V37" s="165"/>
      <c r="W37" s="165"/>
      <c r="X37" s="165"/>
    </row>
    <row r="38" spans="1:24" ht="12.75" customHeight="1">
      <c r="A38" s="71"/>
      <c r="B38" s="94"/>
      <c r="C38" s="94"/>
      <c r="D38" s="94"/>
      <c r="E38" s="142"/>
      <c r="F38" s="94"/>
      <c r="G38" s="94"/>
      <c r="H38" s="94"/>
      <c r="Q38" s="86"/>
      <c r="R38" s="72"/>
      <c r="S38" s="72"/>
      <c r="T38" s="72"/>
      <c r="U38" s="72"/>
      <c r="V38" s="72"/>
      <c r="W38" s="72"/>
      <c r="X38" s="72"/>
    </row>
    <row r="39" spans="1:24" ht="27.75" customHeight="1" thickBot="1">
      <c r="A39" s="96"/>
      <c r="B39" s="97"/>
      <c r="C39" s="97"/>
      <c r="D39" s="97"/>
      <c r="E39" s="97"/>
      <c r="F39" s="97"/>
      <c r="G39" s="97"/>
      <c r="H39" s="98"/>
      <c r="Q39" s="70"/>
      <c r="R39" s="87"/>
      <c r="S39" s="87"/>
      <c r="T39" s="87"/>
      <c r="U39" s="87"/>
      <c r="V39" s="87"/>
      <c r="W39" s="87"/>
      <c r="X39" s="87"/>
    </row>
    <row r="40" spans="1:24" ht="15.75" customHeight="1" thickBot="1">
      <c r="A40" s="9"/>
      <c r="B40" s="95"/>
      <c r="C40" s="95"/>
      <c r="D40" s="95"/>
      <c r="E40" s="95"/>
      <c r="F40" s="95"/>
      <c r="G40" s="95"/>
      <c r="H40" s="1"/>
      <c r="Q40" s="70"/>
      <c r="R40" s="87"/>
      <c r="S40" s="87"/>
      <c r="T40" s="87"/>
      <c r="U40" s="87"/>
      <c r="V40" s="87"/>
      <c r="W40" s="87"/>
      <c r="X40" s="87"/>
    </row>
    <row r="41" spans="1:24" ht="12.75" customHeight="1" thickBot="1">
      <c r="A41" s="1"/>
      <c r="B41" s="162"/>
      <c r="C41" s="163"/>
      <c r="D41" s="163"/>
      <c r="E41" s="163"/>
      <c r="F41" s="163"/>
      <c r="G41" s="163"/>
      <c r="H41" s="164"/>
      <c r="Q41" s="70"/>
      <c r="R41" s="87"/>
      <c r="S41" s="87"/>
      <c r="T41" s="87"/>
      <c r="U41" s="87"/>
      <c r="V41" s="87"/>
      <c r="W41" s="87"/>
      <c r="X41" s="87"/>
    </row>
    <row r="42" spans="1:24" ht="12.75" customHeight="1">
      <c r="A42" s="70"/>
      <c r="B42" s="73"/>
      <c r="C42" s="74"/>
      <c r="D42" s="75"/>
      <c r="E42" s="73"/>
      <c r="F42" s="73"/>
      <c r="G42" s="73"/>
      <c r="H42" s="73"/>
      <c r="Q42" s="76"/>
      <c r="R42" s="87"/>
      <c r="S42" s="87"/>
      <c r="T42" s="87"/>
      <c r="U42" s="87"/>
      <c r="V42" s="87"/>
      <c r="W42" s="87"/>
      <c r="X42" s="87"/>
    </row>
    <row r="43" spans="1:24" ht="12.75">
      <c r="A43" s="70"/>
      <c r="B43" s="73"/>
      <c r="C43" s="74"/>
      <c r="D43" s="75"/>
      <c r="E43" s="73"/>
      <c r="F43" s="73"/>
      <c r="G43" s="73"/>
      <c r="H43" s="73"/>
      <c r="Q43" s="76"/>
      <c r="R43" s="87"/>
      <c r="S43" s="87"/>
      <c r="T43" s="87"/>
      <c r="U43" s="87"/>
      <c r="V43" s="87"/>
      <c r="W43" s="87"/>
      <c r="X43" s="87"/>
    </row>
    <row r="44" spans="1:24" ht="12.75">
      <c r="A44" s="70"/>
      <c r="B44" s="74"/>
      <c r="C44" s="74"/>
      <c r="D44" s="74"/>
      <c r="E44" s="74"/>
      <c r="F44" s="74"/>
      <c r="G44" s="74"/>
      <c r="H44" s="74"/>
      <c r="Q44" s="88"/>
      <c r="R44" s="89"/>
      <c r="S44" s="89"/>
      <c r="T44" s="90"/>
      <c r="U44" s="89"/>
      <c r="V44" s="89"/>
      <c r="W44" s="89"/>
      <c r="X44" s="87"/>
    </row>
    <row r="45" spans="1:24" ht="12.75">
      <c r="A45" s="70"/>
      <c r="B45" s="74"/>
      <c r="C45" s="74"/>
      <c r="D45" s="74"/>
      <c r="E45" s="74"/>
      <c r="F45" s="74"/>
      <c r="G45" s="74"/>
      <c r="H45" s="74"/>
      <c r="Q45" s="70"/>
      <c r="R45" s="91"/>
      <c r="S45" s="87"/>
      <c r="T45" s="92"/>
      <c r="U45" s="91"/>
      <c r="V45" s="93"/>
      <c r="W45" s="91"/>
      <c r="X45" s="91"/>
    </row>
    <row r="46" spans="1:24" ht="12.75" customHeight="1">
      <c r="A46" s="70"/>
      <c r="B46" s="74"/>
      <c r="C46" s="74"/>
      <c r="D46" s="74"/>
      <c r="E46" s="74"/>
      <c r="F46" s="74"/>
      <c r="G46" s="74"/>
      <c r="H46" s="74"/>
      <c r="Q46" s="70"/>
      <c r="R46" s="91"/>
      <c r="S46" s="87"/>
      <c r="T46" s="92"/>
      <c r="U46" s="91"/>
      <c r="V46" s="91"/>
      <c r="W46" s="91"/>
      <c r="X46" s="87"/>
    </row>
    <row r="47" spans="1:24" ht="13.5" customHeight="1">
      <c r="A47" s="76"/>
      <c r="B47" s="74"/>
      <c r="C47" s="74"/>
      <c r="D47" s="74"/>
      <c r="E47" s="74"/>
      <c r="F47" s="74"/>
      <c r="G47" s="74"/>
      <c r="H47" s="74"/>
      <c r="Q47" s="70"/>
      <c r="R47" s="87"/>
      <c r="S47" s="87"/>
      <c r="T47" s="87"/>
      <c r="U47" s="87"/>
      <c r="V47" s="87"/>
      <c r="W47" s="87"/>
      <c r="X47" s="87"/>
    </row>
    <row r="48" spans="1:24" ht="25.5" customHeight="1">
      <c r="A48" s="76"/>
      <c r="B48" s="74"/>
      <c r="C48" s="74"/>
      <c r="D48" s="74"/>
      <c r="E48" s="74"/>
      <c r="F48" s="74"/>
      <c r="G48" s="74"/>
      <c r="H48" s="74"/>
      <c r="Q48" s="70"/>
      <c r="R48" s="87"/>
      <c r="S48" s="87"/>
      <c r="T48" s="87"/>
      <c r="U48" s="87"/>
      <c r="V48" s="87"/>
      <c r="W48" s="87"/>
      <c r="X48" s="87"/>
    </row>
    <row r="49" spans="1:24" ht="13.5" customHeight="1">
      <c r="A49" s="76"/>
      <c r="B49" s="74"/>
      <c r="C49" s="74"/>
      <c r="D49" s="74"/>
      <c r="E49" s="74"/>
      <c r="F49" s="74"/>
      <c r="G49" s="74"/>
      <c r="H49" s="74"/>
      <c r="Q49" s="76"/>
      <c r="R49" s="87"/>
      <c r="S49" s="87"/>
      <c r="T49" s="87"/>
      <c r="U49" s="87"/>
      <c r="V49" s="87"/>
      <c r="W49" s="87"/>
      <c r="X49" s="87"/>
    </row>
    <row r="50" spans="1:24" ht="12.75">
      <c r="A50" s="76"/>
      <c r="B50" s="74"/>
      <c r="C50" s="74"/>
      <c r="D50" s="74"/>
      <c r="E50" s="74"/>
      <c r="F50" s="74"/>
      <c r="G50" s="74"/>
      <c r="H50" s="74"/>
      <c r="Q50" s="66"/>
      <c r="R50" s="87"/>
      <c r="S50" s="87"/>
      <c r="T50" s="87"/>
      <c r="U50" s="87"/>
      <c r="V50" s="87"/>
      <c r="W50" s="87"/>
      <c r="X50" s="87"/>
    </row>
    <row r="51" spans="1:24" s="1" customFormat="1" ht="18" customHeight="1">
      <c r="A51" s="76"/>
      <c r="B51" s="74"/>
      <c r="C51" s="74"/>
      <c r="D51" s="74"/>
      <c r="E51" s="74"/>
      <c r="F51" s="74"/>
      <c r="G51" s="74"/>
      <c r="H51" s="74"/>
      <c r="I51" s="77"/>
      <c r="J51" s="77"/>
      <c r="Q51" s="66"/>
      <c r="R51" s="77"/>
      <c r="S51" s="77"/>
      <c r="T51" s="77"/>
      <c r="U51" s="77"/>
      <c r="V51" s="77"/>
      <c r="W51" s="77"/>
      <c r="X51" s="77"/>
    </row>
    <row r="52" spans="1:24" s="1" customFormat="1" ht="16.5" customHeight="1">
      <c r="A52" s="66"/>
      <c r="B52" s="74"/>
      <c r="C52" s="74"/>
      <c r="D52" s="74"/>
      <c r="E52" s="74"/>
      <c r="F52" s="74"/>
      <c r="G52" s="74"/>
      <c r="H52" s="74"/>
      <c r="I52" s="77"/>
      <c r="J52" s="77"/>
      <c r="Q52" s="77"/>
      <c r="R52" s="166"/>
      <c r="S52" s="166"/>
      <c r="T52" s="166"/>
      <c r="U52" s="166"/>
      <c r="V52" s="166"/>
      <c r="W52" s="166"/>
      <c r="X52" s="166"/>
    </row>
    <row r="53" spans="4:5" ht="30" customHeight="1">
      <c r="D53" s="17"/>
      <c r="E53" s="18"/>
    </row>
    <row r="54" spans="4:5" ht="15.75" customHeight="1">
      <c r="D54" s="11"/>
      <c r="E54" s="12"/>
    </row>
    <row r="55" spans="3:10" ht="12.75" customHeight="1">
      <c r="C55" s="66"/>
      <c r="D55" s="168"/>
      <c r="E55" s="168"/>
      <c r="F55" s="168"/>
      <c r="G55" s="168"/>
      <c r="H55" s="168"/>
      <c r="I55" s="168"/>
      <c r="J55" s="168"/>
    </row>
    <row r="56" spans="1:8" ht="13.5" customHeight="1">
      <c r="A56" s="144"/>
      <c r="B56" s="144"/>
      <c r="C56" s="144"/>
      <c r="D56" s="144"/>
      <c r="E56" s="144"/>
      <c r="F56" s="144"/>
      <c r="G56" s="144"/>
      <c r="H56" s="144"/>
    </row>
    <row r="57" spans="1:8" ht="13.5" customHeight="1" thickBot="1">
      <c r="A57" s="5"/>
      <c r="B57" s="1"/>
      <c r="C57" s="1"/>
      <c r="D57" s="1"/>
      <c r="E57" s="1"/>
      <c r="F57" s="1"/>
      <c r="G57" s="1"/>
      <c r="H57" s="6"/>
    </row>
    <row r="58" spans="1:8" ht="27.75" customHeight="1" thickBot="1">
      <c r="A58" s="62"/>
      <c r="B58" s="159"/>
      <c r="C58" s="160"/>
      <c r="D58" s="160"/>
      <c r="E58" s="160"/>
      <c r="F58" s="160"/>
      <c r="G58" s="160"/>
      <c r="H58" s="161"/>
    </row>
    <row r="59" spans="1:8" ht="64.5" customHeight="1" thickBot="1">
      <c r="A59" s="79"/>
      <c r="B59" s="7"/>
      <c r="C59" s="8"/>
      <c r="D59" s="8"/>
      <c r="E59" s="8"/>
      <c r="F59" s="8"/>
      <c r="G59" s="67"/>
      <c r="H59" s="68"/>
    </row>
    <row r="60" spans="1:8" ht="30" customHeight="1">
      <c r="A60" s="69"/>
      <c r="B60" s="94"/>
      <c r="C60" s="94"/>
      <c r="D60" s="94"/>
      <c r="E60" s="84"/>
      <c r="F60" s="94"/>
      <c r="G60" s="94"/>
      <c r="H60" s="94"/>
    </row>
    <row r="61" spans="1:8" ht="17.25" customHeight="1">
      <c r="A61" s="69"/>
      <c r="B61" s="94"/>
      <c r="C61" s="94"/>
      <c r="D61" s="94"/>
      <c r="E61" s="94"/>
      <c r="F61" s="94"/>
      <c r="G61" s="94"/>
      <c r="H61" s="94"/>
    </row>
    <row r="62" spans="1:8" ht="17.25" customHeight="1">
      <c r="A62" s="69"/>
      <c r="B62" s="94"/>
      <c r="C62" s="94"/>
      <c r="D62" s="94"/>
      <c r="E62" s="94"/>
      <c r="F62" s="94"/>
      <c r="G62" s="94"/>
      <c r="H62" s="94"/>
    </row>
    <row r="63" spans="1:8" ht="29.25" customHeight="1">
      <c r="A63" s="71"/>
      <c r="B63" s="94"/>
      <c r="C63" s="94"/>
      <c r="D63" s="94"/>
      <c r="E63" s="94"/>
      <c r="F63" s="94"/>
      <c r="G63" s="94"/>
      <c r="H63" s="94"/>
    </row>
    <row r="64" spans="1:8" ht="43.5" customHeight="1">
      <c r="A64" s="80"/>
      <c r="B64" s="99"/>
      <c r="C64" s="99"/>
      <c r="D64" s="99"/>
      <c r="E64" s="99"/>
      <c r="F64" s="99"/>
      <c r="G64" s="94"/>
      <c r="H64" s="94"/>
    </row>
    <row r="65" spans="1:8" ht="41.25" customHeight="1">
      <c r="A65" s="78"/>
      <c r="B65" s="100"/>
      <c r="C65" s="100"/>
      <c r="D65" s="101"/>
      <c r="E65" s="100"/>
      <c r="F65" s="100"/>
      <c r="G65" s="102"/>
      <c r="H65" s="94"/>
    </row>
    <row r="66" spans="1:8" ht="13.5" customHeight="1">
      <c r="A66" s="69"/>
      <c r="B66" s="103"/>
      <c r="C66" s="94"/>
      <c r="D66" s="104"/>
      <c r="E66" s="103"/>
      <c r="F66" s="105"/>
      <c r="G66" s="103"/>
      <c r="H66" s="103"/>
    </row>
    <row r="67" spans="1:8" ht="27" customHeight="1">
      <c r="A67" s="69"/>
      <c r="B67" s="103"/>
      <c r="C67" s="94"/>
      <c r="D67" s="104"/>
      <c r="E67" s="103"/>
      <c r="F67" s="103"/>
      <c r="G67" s="103"/>
      <c r="H67" s="94"/>
    </row>
    <row r="68" spans="1:8" ht="27.75" customHeight="1">
      <c r="A68" s="69"/>
      <c r="B68" s="94"/>
      <c r="C68" s="94"/>
      <c r="D68" s="94"/>
      <c r="E68" s="94"/>
      <c r="F68" s="94"/>
      <c r="G68" s="94"/>
      <c r="H68" s="94"/>
    </row>
    <row r="69" spans="1:8" ht="15" customHeight="1">
      <c r="A69" s="69"/>
      <c r="B69" s="94"/>
      <c r="C69" s="94"/>
      <c r="D69" s="94"/>
      <c r="E69" s="94"/>
      <c r="F69" s="94"/>
      <c r="G69" s="94"/>
      <c r="H69" s="94"/>
    </row>
    <row r="70" spans="1:8" ht="13.5" customHeight="1">
      <c r="A70" s="71"/>
      <c r="B70" s="94"/>
      <c r="C70" s="94"/>
      <c r="D70" s="94"/>
      <c r="E70" s="94"/>
      <c r="F70" s="94"/>
      <c r="G70" s="94"/>
      <c r="H70" s="94"/>
    </row>
    <row r="71" spans="1:8" ht="33" customHeight="1">
      <c r="A71" s="71"/>
      <c r="B71" s="94"/>
      <c r="C71" s="94"/>
      <c r="D71" s="94"/>
      <c r="E71" s="142"/>
      <c r="F71" s="94"/>
      <c r="G71" s="94"/>
      <c r="H71" s="94"/>
    </row>
    <row r="72" spans="1:8" ht="28.5" customHeight="1" thickBot="1">
      <c r="A72" s="96"/>
      <c r="B72" s="97"/>
      <c r="C72" s="97"/>
      <c r="D72" s="97"/>
      <c r="E72" s="97"/>
      <c r="F72" s="97"/>
      <c r="G72" s="97"/>
      <c r="H72" s="98"/>
    </row>
    <row r="73" spans="1:8" ht="13.5" customHeight="1" thickBot="1">
      <c r="A73" s="9"/>
      <c r="B73" s="95"/>
      <c r="C73" s="95"/>
      <c r="D73" s="95"/>
      <c r="E73" s="95"/>
      <c r="F73" s="95"/>
      <c r="G73" s="95"/>
      <c r="H73" s="1"/>
    </row>
    <row r="74" spans="1:8" ht="13.5" customHeight="1" thickBot="1">
      <c r="A74" s="1"/>
      <c r="B74" s="162"/>
      <c r="C74" s="163"/>
      <c r="D74" s="163"/>
      <c r="E74" s="163"/>
      <c r="F74" s="163"/>
      <c r="G74" s="163"/>
      <c r="H74" s="164"/>
    </row>
    <row r="75" spans="4:5" ht="13.5" customHeight="1">
      <c r="D75" s="11"/>
      <c r="E75" s="12"/>
    </row>
    <row r="76" spans="1:5" ht="13.5" customHeight="1">
      <c r="A76" s="13"/>
      <c r="D76" s="25"/>
      <c r="E76" s="23"/>
    </row>
    <row r="77" spans="2:5" ht="13.5" customHeight="1">
      <c r="B77" s="13"/>
      <c r="C77" s="13"/>
      <c r="D77" s="26"/>
      <c r="E77" s="23"/>
    </row>
    <row r="78" spans="2:5" ht="13.5" customHeight="1">
      <c r="B78" s="13"/>
      <c r="C78" s="13"/>
      <c r="D78" s="26"/>
      <c r="E78" s="14"/>
    </row>
    <row r="79" spans="2:5" ht="13.5" customHeight="1">
      <c r="B79" s="13"/>
      <c r="C79" s="13"/>
      <c r="D79" s="19"/>
      <c r="E79" s="20"/>
    </row>
    <row r="80" spans="4:5" ht="12.75">
      <c r="D80" s="11"/>
      <c r="E80" s="12"/>
    </row>
    <row r="81" spans="2:5" ht="12.75">
      <c r="B81" s="13"/>
      <c r="D81" s="11"/>
      <c r="E81" s="23"/>
    </row>
    <row r="82" spans="3:5" ht="12.75">
      <c r="C82" s="13"/>
      <c r="D82" s="11"/>
      <c r="E82" s="14"/>
    </row>
    <row r="83" spans="3:5" ht="12.75">
      <c r="C83" s="13"/>
      <c r="D83" s="19"/>
      <c r="E83" s="16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27"/>
      <c r="E86" s="28"/>
    </row>
    <row r="87" spans="4:5" ht="12.75">
      <c r="D87" s="11"/>
      <c r="E87" s="12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9"/>
      <c r="E90" s="16"/>
    </row>
    <row r="91" spans="4:5" ht="12.75">
      <c r="D91" s="11"/>
      <c r="E91" s="12"/>
    </row>
    <row r="92" spans="4:5" ht="12.75">
      <c r="D92" s="19"/>
      <c r="E92" s="16"/>
    </row>
    <row r="93" spans="4:5" ht="12.75">
      <c r="D93" s="11"/>
      <c r="E93" s="12"/>
    </row>
    <row r="94" spans="4:5" ht="12.75">
      <c r="D94" s="11"/>
      <c r="E94" s="12"/>
    </row>
    <row r="95" spans="4:5" ht="12.75">
      <c r="D95" s="11"/>
      <c r="E95" s="12"/>
    </row>
    <row r="96" spans="4:5" ht="12.75">
      <c r="D96" s="11"/>
      <c r="E96" s="12"/>
    </row>
    <row r="97" spans="1:5" ht="28.5" customHeight="1">
      <c r="A97" s="29"/>
      <c r="B97" s="29"/>
      <c r="C97" s="29"/>
      <c r="D97" s="30"/>
      <c r="E97" s="31"/>
    </row>
    <row r="98" spans="3:5" ht="12.75">
      <c r="C98" s="13"/>
      <c r="D98" s="11"/>
      <c r="E98" s="14"/>
    </row>
    <row r="99" spans="4:5" ht="12.75">
      <c r="D99" s="32"/>
      <c r="E99" s="33"/>
    </row>
    <row r="100" spans="4:5" ht="12.75">
      <c r="D100" s="11"/>
      <c r="E100" s="12"/>
    </row>
    <row r="101" spans="4:5" ht="12.75">
      <c r="D101" s="27"/>
      <c r="E101" s="28"/>
    </row>
    <row r="102" spans="4:5" ht="12.75">
      <c r="D102" s="27"/>
      <c r="E102" s="28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9"/>
      <c r="E107" s="16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19"/>
      <c r="E110" s="33"/>
    </row>
    <row r="111" spans="4:5" ht="12.75">
      <c r="D111" s="17"/>
      <c r="E111" s="28"/>
    </row>
    <row r="112" spans="4:5" ht="12.75">
      <c r="D112" s="19"/>
      <c r="E112" s="16"/>
    </row>
    <row r="113" spans="4:5" ht="12.75">
      <c r="D113" s="11"/>
      <c r="E113" s="12"/>
    </row>
    <row r="114" spans="3:5" ht="12.75">
      <c r="C114" s="13"/>
      <c r="D114" s="11"/>
      <c r="E114" s="14"/>
    </row>
    <row r="115" spans="4:5" ht="12.75">
      <c r="D115" s="17"/>
      <c r="E115" s="16"/>
    </row>
    <row r="116" spans="4:5" ht="12.75">
      <c r="D116" s="17"/>
      <c r="E116" s="28"/>
    </row>
    <row r="117" spans="3:5" ht="12.75">
      <c r="C117" s="13"/>
      <c r="D117" s="17"/>
      <c r="E117" s="34"/>
    </row>
    <row r="118" spans="3:5" ht="12.75">
      <c r="C118" s="13"/>
      <c r="D118" s="19"/>
      <c r="E118" s="20"/>
    </row>
    <row r="119" spans="4:5" ht="12.75">
      <c r="D119" s="11"/>
      <c r="E119" s="12"/>
    </row>
    <row r="120" spans="4:5" ht="12.75">
      <c r="D120" s="32"/>
      <c r="E120" s="35"/>
    </row>
    <row r="121" spans="4:5" ht="11.25" customHeight="1">
      <c r="D121" s="27"/>
      <c r="E121" s="28"/>
    </row>
    <row r="122" spans="2:5" ht="24" customHeight="1">
      <c r="B122" s="13"/>
      <c r="D122" s="27"/>
      <c r="E122" s="36"/>
    </row>
    <row r="123" spans="3:5" ht="15" customHeight="1">
      <c r="C123" s="13"/>
      <c r="D123" s="27"/>
      <c r="E123" s="36"/>
    </row>
    <row r="124" spans="4:5" ht="11.25" customHeight="1">
      <c r="D124" s="32"/>
      <c r="E124" s="33"/>
    </row>
    <row r="125" spans="4:5" ht="12.75">
      <c r="D125" s="27"/>
      <c r="E125" s="28"/>
    </row>
    <row r="126" spans="2:5" ht="13.5" customHeight="1">
      <c r="B126" s="13"/>
      <c r="D126" s="27"/>
      <c r="E126" s="37"/>
    </row>
    <row r="127" spans="3:5" ht="12.75" customHeight="1">
      <c r="C127" s="13"/>
      <c r="D127" s="27"/>
      <c r="E127" s="14"/>
    </row>
    <row r="128" spans="3:5" ht="12.75" customHeight="1">
      <c r="C128" s="13"/>
      <c r="D128" s="19"/>
      <c r="E128" s="20"/>
    </row>
    <row r="129" spans="4:5" ht="12.75">
      <c r="D129" s="11"/>
      <c r="E129" s="12"/>
    </row>
    <row r="130" spans="3:5" ht="12.75">
      <c r="C130" s="13"/>
      <c r="D130" s="11"/>
      <c r="E130" s="34"/>
    </row>
    <row r="131" spans="4:5" ht="12.75">
      <c r="D131" s="32"/>
      <c r="E131" s="33"/>
    </row>
    <row r="132" spans="4:5" ht="12.75">
      <c r="D132" s="27"/>
      <c r="E132" s="28"/>
    </row>
    <row r="133" spans="4:5" ht="12.75">
      <c r="D133" s="11"/>
      <c r="E133" s="12"/>
    </row>
    <row r="134" spans="1:5" ht="19.5" customHeight="1">
      <c r="A134" s="38"/>
      <c r="B134" s="4"/>
      <c r="C134" s="4"/>
      <c r="D134" s="4"/>
      <c r="E134" s="23"/>
    </row>
    <row r="135" spans="1:5" ht="15" customHeight="1">
      <c r="A135" s="13"/>
      <c r="D135" s="25"/>
      <c r="E135" s="23"/>
    </row>
    <row r="136" spans="1:5" ht="12.75">
      <c r="A136" s="13"/>
      <c r="B136" s="13"/>
      <c r="D136" s="25"/>
      <c r="E136" s="14"/>
    </row>
    <row r="137" spans="3:5" ht="12.75">
      <c r="C137" s="13"/>
      <c r="D137" s="11"/>
      <c r="E137" s="23"/>
    </row>
    <row r="138" spans="4:5" ht="12.75">
      <c r="D138" s="15"/>
      <c r="E138" s="16"/>
    </row>
    <row r="139" spans="2:5" ht="12.75">
      <c r="B139" s="13"/>
      <c r="D139" s="11"/>
      <c r="E139" s="14"/>
    </row>
    <row r="140" spans="3:5" ht="12.75">
      <c r="C140" s="13"/>
      <c r="D140" s="11"/>
      <c r="E140" s="14"/>
    </row>
    <row r="141" spans="4:5" ht="12.75">
      <c r="D141" s="19"/>
      <c r="E141" s="20"/>
    </row>
    <row r="142" spans="3:5" ht="22.5" customHeight="1">
      <c r="C142" s="13"/>
      <c r="D142" s="11"/>
      <c r="E142" s="21"/>
    </row>
    <row r="143" spans="4:5" ht="12.75">
      <c r="D143" s="11"/>
      <c r="E143" s="20"/>
    </row>
    <row r="144" spans="2:5" ht="12.75">
      <c r="B144" s="13"/>
      <c r="D144" s="17"/>
      <c r="E144" s="23"/>
    </row>
    <row r="145" spans="3:5" ht="12.75">
      <c r="C145" s="13"/>
      <c r="D145" s="17"/>
      <c r="E145" s="24"/>
    </row>
    <row r="146" spans="4:5" ht="12.75">
      <c r="D146" s="19"/>
      <c r="E146" s="16"/>
    </row>
    <row r="147" spans="1:5" ht="13.5" customHeight="1">
      <c r="A147" s="13"/>
      <c r="D147" s="25"/>
      <c r="E147" s="23"/>
    </row>
    <row r="148" spans="2:5" ht="13.5" customHeight="1">
      <c r="B148" s="13"/>
      <c r="D148" s="11"/>
      <c r="E148" s="23"/>
    </row>
    <row r="149" spans="3:5" ht="13.5" customHeight="1">
      <c r="C149" s="13"/>
      <c r="D149" s="11"/>
      <c r="E149" s="14"/>
    </row>
    <row r="150" spans="3:5" ht="12.75">
      <c r="C150" s="13"/>
      <c r="D150" s="19"/>
      <c r="E150" s="16"/>
    </row>
    <row r="151" spans="3:5" ht="12.75">
      <c r="C151" s="13"/>
      <c r="D151" s="11"/>
      <c r="E151" s="14"/>
    </row>
    <row r="152" spans="4:5" ht="12.75">
      <c r="D152" s="32"/>
      <c r="E152" s="33"/>
    </row>
    <row r="153" spans="3:5" ht="12.75">
      <c r="C153" s="13"/>
      <c r="D153" s="17"/>
      <c r="E153" s="34"/>
    </row>
    <row r="154" spans="3:5" ht="12.75">
      <c r="C154" s="13"/>
      <c r="D154" s="19"/>
      <c r="E154" s="20"/>
    </row>
    <row r="155" spans="4:5" ht="12.75">
      <c r="D155" s="32"/>
      <c r="E155" s="39"/>
    </row>
    <row r="156" spans="2:5" ht="12.75">
      <c r="B156" s="13"/>
      <c r="D156" s="27"/>
      <c r="E156" s="37"/>
    </row>
    <row r="157" spans="3:5" ht="12.75">
      <c r="C157" s="13"/>
      <c r="D157" s="27"/>
      <c r="E157" s="14"/>
    </row>
    <row r="158" spans="3:5" ht="12.75">
      <c r="C158" s="13"/>
      <c r="D158" s="19"/>
      <c r="E158" s="20"/>
    </row>
    <row r="159" spans="3:5" ht="12.75">
      <c r="C159" s="13"/>
      <c r="D159" s="19"/>
      <c r="E159" s="20"/>
    </row>
    <row r="160" spans="4:5" ht="12.75">
      <c r="D160" s="11"/>
      <c r="E160" s="12"/>
    </row>
    <row r="161" spans="1:5" s="40" customFormat="1" ht="18" customHeight="1">
      <c r="A161" s="167"/>
      <c r="B161" s="167"/>
      <c r="C161" s="167"/>
      <c r="D161" s="167"/>
      <c r="E161" s="167"/>
    </row>
    <row r="162" spans="1:5" ht="28.5" customHeight="1">
      <c r="A162" s="29"/>
      <c r="B162" s="29"/>
      <c r="C162" s="29"/>
      <c r="D162" s="30"/>
      <c r="E162" s="31"/>
    </row>
    <row r="164" spans="1:5" ht="15.75">
      <c r="A164" s="42"/>
      <c r="B164" s="13"/>
      <c r="C164" s="13"/>
      <c r="D164" s="43"/>
      <c r="E164" s="3"/>
    </row>
    <row r="165" spans="1:5" ht="12.75">
      <c r="A165" s="13"/>
      <c r="B165" s="13"/>
      <c r="C165" s="13"/>
      <c r="D165" s="43"/>
      <c r="E165" s="3"/>
    </row>
    <row r="166" spans="1:5" ht="17.25" customHeight="1">
      <c r="A166" s="13"/>
      <c r="B166" s="13"/>
      <c r="C166" s="13"/>
      <c r="D166" s="43"/>
      <c r="E166" s="3"/>
    </row>
    <row r="167" spans="1:5" ht="13.5" customHeight="1">
      <c r="A167" s="13"/>
      <c r="B167" s="13"/>
      <c r="C167" s="13"/>
      <c r="D167" s="43"/>
      <c r="E167" s="3"/>
    </row>
    <row r="168" spans="1:5" ht="12.75">
      <c r="A168" s="13"/>
      <c r="B168" s="13"/>
      <c r="C168" s="13"/>
      <c r="D168" s="43"/>
      <c r="E168" s="3"/>
    </row>
    <row r="169" spans="1:3" ht="12.75">
      <c r="A169" s="13"/>
      <c r="B169" s="13"/>
      <c r="C169" s="13"/>
    </row>
    <row r="170" spans="1:5" ht="12.75">
      <c r="A170" s="13"/>
      <c r="B170" s="13"/>
      <c r="C170" s="13"/>
      <c r="D170" s="43"/>
      <c r="E170" s="3"/>
    </row>
    <row r="171" spans="1:5" ht="12.75">
      <c r="A171" s="13"/>
      <c r="B171" s="13"/>
      <c r="C171" s="13"/>
      <c r="D171" s="43"/>
      <c r="E171" s="44"/>
    </row>
    <row r="172" spans="1:5" ht="12.75">
      <c r="A172" s="13"/>
      <c r="B172" s="13"/>
      <c r="C172" s="13"/>
      <c r="D172" s="43"/>
      <c r="E172" s="3"/>
    </row>
    <row r="173" spans="1:5" ht="22.5" customHeight="1">
      <c r="A173" s="13"/>
      <c r="B173" s="13"/>
      <c r="C173" s="13"/>
      <c r="D173" s="43"/>
      <c r="E173" s="21"/>
    </row>
    <row r="174" spans="4:5" ht="22.5" customHeight="1">
      <c r="D174" s="19"/>
      <c r="E174" s="22"/>
    </row>
  </sheetData>
  <sheetProtection/>
  <mergeCells count="14">
    <mergeCell ref="A161:E161"/>
    <mergeCell ref="B3:H3"/>
    <mergeCell ref="D55:J55"/>
    <mergeCell ref="A56:H56"/>
    <mergeCell ref="B58:H58"/>
    <mergeCell ref="B41:H41"/>
    <mergeCell ref="B74:H74"/>
    <mergeCell ref="A1:H1"/>
    <mergeCell ref="B25:H25"/>
    <mergeCell ref="B19:H19"/>
    <mergeCell ref="Q35:X35"/>
    <mergeCell ref="R37:X37"/>
    <mergeCell ref="R52:X52"/>
    <mergeCell ref="A23:H2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3" r:id="rId2"/>
  <headerFooter alignWithMargins="0">
    <oddFooter>&amp;R&amp;P</oddFooter>
  </headerFooter>
  <rowBreaks count="4" manualBreakCount="4">
    <brk id="22" max="7" man="1"/>
    <brk id="54" max="7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0"/>
  <sheetViews>
    <sheetView tabSelected="1" view="pageBreakPreview" zoomScaleSheetLayoutView="10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8" sqref="R8"/>
    </sheetView>
  </sheetViews>
  <sheetFormatPr defaultColWidth="11.421875" defaultRowHeight="12.75"/>
  <cols>
    <col min="1" max="1" width="11.421875" style="134" bestFit="1" customWidth="1"/>
    <col min="2" max="2" width="39.57421875" style="136" customWidth="1"/>
    <col min="3" max="3" width="14.28125" style="135" hidden="1" customWidth="1"/>
    <col min="4" max="4" width="14.28125" style="135" customWidth="1"/>
    <col min="5" max="5" width="11.8515625" style="135" hidden="1" customWidth="1"/>
    <col min="6" max="6" width="14.00390625" style="135" customWidth="1"/>
    <col min="7" max="7" width="12.57421875" style="135" hidden="1" customWidth="1"/>
    <col min="8" max="8" width="14.00390625" style="135" customWidth="1"/>
    <col min="9" max="9" width="0.13671875" style="135" customWidth="1"/>
    <col min="10" max="10" width="12.421875" style="135" customWidth="1"/>
    <col min="11" max="11" width="8.140625" style="135" hidden="1" customWidth="1"/>
    <col min="12" max="12" width="10.140625" style="135" customWidth="1"/>
    <col min="13" max="13" width="10.7109375" style="135" customWidth="1"/>
    <col min="14" max="14" width="9.57421875" style="135" customWidth="1"/>
    <col min="15" max="15" width="10.421875" style="135" customWidth="1"/>
    <col min="16" max="16" width="8.140625" style="135" hidden="1" customWidth="1"/>
    <col min="17" max="17" width="9.140625" style="135" bestFit="1" customWidth="1"/>
    <col min="18" max="18" width="13.7109375" style="135" customWidth="1"/>
    <col min="19" max="19" width="14.140625" style="135" customWidth="1"/>
    <col min="20" max="16384" width="11.421875" style="106" customWidth="1"/>
  </cols>
  <sheetData>
    <row r="1" spans="1:19" ht="24" customHeight="1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s="109" customFormat="1" ht="168.75">
      <c r="A2" s="107" t="s">
        <v>21</v>
      </c>
      <c r="B2" s="107" t="s">
        <v>22</v>
      </c>
      <c r="C2" s="108" t="s">
        <v>55</v>
      </c>
      <c r="D2" s="108" t="s">
        <v>145</v>
      </c>
      <c r="E2" s="107" t="s">
        <v>53</v>
      </c>
      <c r="F2" s="139" t="s">
        <v>72</v>
      </c>
      <c r="G2" s="107" t="s">
        <v>54</v>
      </c>
      <c r="H2" s="139" t="s">
        <v>104</v>
      </c>
      <c r="I2" s="107" t="s">
        <v>13</v>
      </c>
      <c r="J2" s="139" t="s">
        <v>73</v>
      </c>
      <c r="K2" s="107" t="s">
        <v>56</v>
      </c>
      <c r="L2" s="139" t="s">
        <v>123</v>
      </c>
      <c r="M2" s="139" t="s">
        <v>14</v>
      </c>
      <c r="N2" s="139" t="s">
        <v>103</v>
      </c>
      <c r="O2" s="139" t="s">
        <v>93</v>
      </c>
      <c r="P2" s="107" t="s">
        <v>23</v>
      </c>
      <c r="Q2" s="139" t="s">
        <v>16</v>
      </c>
      <c r="R2" s="107"/>
      <c r="S2" s="107"/>
    </row>
    <row r="3" spans="1:19" ht="12.75">
      <c r="A3" s="110"/>
      <c r="B3" s="111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109" customFormat="1" ht="12.75">
      <c r="A4" s="110">
        <v>3</v>
      </c>
      <c r="B4" s="112" t="s">
        <v>74</v>
      </c>
      <c r="C4" s="83"/>
      <c r="D4" s="83">
        <f>D6+D23+D67+D133+D146</f>
        <v>12653832.06</v>
      </c>
      <c r="E4" s="83">
        <f>E6+E23+E67+E133</f>
        <v>20500</v>
      </c>
      <c r="F4" s="83">
        <f>F6+F23+F67+F133+F146</f>
        <v>1100546.06</v>
      </c>
      <c r="G4" s="83">
        <f>G6+G23+G67+G133</f>
        <v>5000</v>
      </c>
      <c r="H4" s="83">
        <f>H6+H23+H67+H133</f>
        <v>10180696</v>
      </c>
      <c r="I4" s="83">
        <f>I6+I23+I67+I133</f>
        <v>0</v>
      </c>
      <c r="J4" s="83">
        <f>L7+J23+J67+J105+J133</f>
        <v>602125</v>
      </c>
      <c r="K4" s="83">
        <f>M7+K23+K67+K105+K133</f>
        <v>0</v>
      </c>
      <c r="L4" s="83">
        <f>L7+L23+L67</f>
        <v>533400</v>
      </c>
      <c r="M4" s="83">
        <f aca="true" t="shared" si="0" ref="M4:S4">M6+M23+M67+M133</f>
        <v>78650</v>
      </c>
      <c r="N4" s="83">
        <f t="shared" si="0"/>
        <v>0</v>
      </c>
      <c r="O4" s="83">
        <f t="shared" si="0"/>
        <v>145415</v>
      </c>
      <c r="P4" s="83">
        <f t="shared" si="0"/>
        <v>0</v>
      </c>
      <c r="Q4" s="83">
        <f t="shared" si="0"/>
        <v>13000</v>
      </c>
      <c r="R4" s="83"/>
      <c r="S4" s="83"/>
    </row>
    <row r="5" spans="1:19" ht="12.75">
      <c r="A5" s="110"/>
      <c r="B5" s="111" t="s">
        <v>75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s="109" customFormat="1" ht="12.75">
      <c r="A6" s="174" t="s">
        <v>58</v>
      </c>
      <c r="B6" s="175"/>
      <c r="C6" s="83"/>
      <c r="D6" s="83">
        <f aca="true" t="shared" si="1" ref="D6:F7">D7</f>
        <v>10126087</v>
      </c>
      <c r="E6" s="83">
        <f t="shared" si="1"/>
        <v>0</v>
      </c>
      <c r="F6" s="83">
        <f t="shared" si="1"/>
        <v>0</v>
      </c>
      <c r="G6" s="83"/>
      <c r="H6" s="83">
        <f>H7</f>
        <v>10126087</v>
      </c>
      <c r="I6" s="83">
        <f>I7</f>
        <v>0</v>
      </c>
      <c r="K6" s="83">
        <f>K7</f>
        <v>0</v>
      </c>
      <c r="L6" s="83"/>
      <c r="M6" s="83">
        <f aca="true" t="shared" si="2" ref="M6:S6">M7</f>
        <v>0</v>
      </c>
      <c r="N6" s="83">
        <f t="shared" si="2"/>
        <v>0</v>
      </c>
      <c r="O6" s="83">
        <f t="shared" si="2"/>
        <v>0</v>
      </c>
      <c r="P6" s="83">
        <f t="shared" si="2"/>
        <v>0</v>
      </c>
      <c r="Q6" s="83">
        <f t="shared" si="2"/>
        <v>0</v>
      </c>
      <c r="R6" s="83"/>
      <c r="S6" s="83"/>
    </row>
    <row r="7" spans="1:19" s="109" customFormat="1" ht="32.25" customHeight="1">
      <c r="A7" s="176" t="s">
        <v>59</v>
      </c>
      <c r="B7" s="177"/>
      <c r="C7" s="83"/>
      <c r="D7" s="83">
        <f t="shared" si="1"/>
        <v>10126087</v>
      </c>
      <c r="E7" s="83">
        <f t="shared" si="1"/>
        <v>0</v>
      </c>
      <c r="F7" s="83">
        <f t="shared" si="1"/>
        <v>0</v>
      </c>
      <c r="G7" s="83"/>
      <c r="H7" s="83">
        <f>H8</f>
        <v>10126087</v>
      </c>
      <c r="I7" s="83">
        <f aca="true" t="shared" si="3" ref="I7:S7">I8</f>
        <v>0</v>
      </c>
      <c r="J7" s="83">
        <f t="shared" si="3"/>
        <v>0</v>
      </c>
      <c r="K7" s="83">
        <f t="shared" si="3"/>
        <v>0</v>
      </c>
      <c r="L7" s="83">
        <f t="shared" si="3"/>
        <v>0</v>
      </c>
      <c r="M7" s="83">
        <f t="shared" si="3"/>
        <v>0</v>
      </c>
      <c r="N7" s="83">
        <f t="shared" si="3"/>
        <v>0</v>
      </c>
      <c r="O7" s="83">
        <f t="shared" si="3"/>
        <v>0</v>
      </c>
      <c r="P7" s="83">
        <f t="shared" si="3"/>
        <v>0</v>
      </c>
      <c r="Q7" s="83">
        <f t="shared" si="3"/>
        <v>0</v>
      </c>
      <c r="R7" s="83"/>
      <c r="S7" s="83"/>
    </row>
    <row r="8" spans="1:19" s="109" customFormat="1" ht="12.75">
      <c r="A8" s="110">
        <v>3</v>
      </c>
      <c r="B8" s="113" t="s">
        <v>24</v>
      </c>
      <c r="C8" s="83">
        <v>4741214</v>
      </c>
      <c r="D8" s="83">
        <f>D9+D18</f>
        <v>10126087</v>
      </c>
      <c r="E8" s="83">
        <f>E9+E18</f>
        <v>0</v>
      </c>
      <c r="F8" s="83">
        <f>F9+F18</f>
        <v>0</v>
      </c>
      <c r="G8" s="83">
        <v>4741214</v>
      </c>
      <c r="H8" s="83">
        <f>H9+H18</f>
        <v>10126087</v>
      </c>
      <c r="I8" s="83">
        <f aca="true" t="shared" si="4" ref="I8:S8">I9+I18</f>
        <v>0</v>
      </c>
      <c r="J8" s="83">
        <f t="shared" si="4"/>
        <v>0</v>
      </c>
      <c r="K8" s="83">
        <f t="shared" si="4"/>
        <v>0</v>
      </c>
      <c r="L8" s="83">
        <f t="shared" si="4"/>
        <v>0</v>
      </c>
      <c r="M8" s="83">
        <f t="shared" si="4"/>
        <v>0</v>
      </c>
      <c r="N8" s="83">
        <f t="shared" si="4"/>
        <v>0</v>
      </c>
      <c r="O8" s="83">
        <f t="shared" si="4"/>
        <v>0</v>
      </c>
      <c r="P8" s="83">
        <f t="shared" si="4"/>
        <v>0</v>
      </c>
      <c r="Q8" s="83">
        <f t="shared" si="4"/>
        <v>0</v>
      </c>
      <c r="R8" s="83"/>
      <c r="S8" s="83"/>
    </row>
    <row r="9" spans="1:19" s="109" customFormat="1" ht="12.75">
      <c r="A9" s="110">
        <v>31</v>
      </c>
      <c r="B9" s="113" t="s">
        <v>25</v>
      </c>
      <c r="C9" s="83">
        <v>4086282</v>
      </c>
      <c r="D9" s="83">
        <f>D10+D13+D15</f>
        <v>10106774</v>
      </c>
      <c r="E9" s="83">
        <f>E10+E13+E15</f>
        <v>0</v>
      </c>
      <c r="F9" s="83">
        <f>F10+F13+F15</f>
        <v>0</v>
      </c>
      <c r="G9" s="83">
        <v>4086282</v>
      </c>
      <c r="H9" s="83">
        <f>H10+H13+H15</f>
        <v>10106774</v>
      </c>
      <c r="I9" s="83">
        <f aca="true" t="shared" si="5" ref="I9:S9">I10+I13+I15</f>
        <v>0</v>
      </c>
      <c r="J9" s="83">
        <f t="shared" si="5"/>
        <v>0</v>
      </c>
      <c r="K9" s="83">
        <f t="shared" si="5"/>
        <v>0</v>
      </c>
      <c r="L9" s="83">
        <f t="shared" si="5"/>
        <v>0</v>
      </c>
      <c r="M9" s="83">
        <f t="shared" si="5"/>
        <v>0</v>
      </c>
      <c r="N9" s="83">
        <f t="shared" si="5"/>
        <v>0</v>
      </c>
      <c r="O9" s="83">
        <f t="shared" si="5"/>
        <v>0</v>
      </c>
      <c r="P9" s="83">
        <f t="shared" si="5"/>
        <v>0</v>
      </c>
      <c r="Q9" s="83">
        <f t="shared" si="5"/>
        <v>0</v>
      </c>
      <c r="R9" s="83"/>
      <c r="S9" s="83"/>
    </row>
    <row r="10" spans="1:19" ht="12.75">
      <c r="A10" s="110">
        <v>311</v>
      </c>
      <c r="B10" s="113" t="s">
        <v>26</v>
      </c>
      <c r="C10" s="83">
        <v>4069782</v>
      </c>
      <c r="D10" s="83">
        <f>D11+D12</f>
        <v>8482347</v>
      </c>
      <c r="E10" s="83">
        <f>E11+E12</f>
        <v>0</v>
      </c>
      <c r="F10" s="83">
        <f>F11+F12</f>
        <v>0</v>
      </c>
      <c r="G10" s="83">
        <f>G11+G12</f>
        <v>4069782</v>
      </c>
      <c r="H10" s="83">
        <f>H11+H12</f>
        <v>8482347</v>
      </c>
      <c r="I10" s="83">
        <f aca="true" t="shared" si="6" ref="I10:S10">I11+I12</f>
        <v>0</v>
      </c>
      <c r="J10" s="83">
        <f t="shared" si="6"/>
        <v>0</v>
      </c>
      <c r="K10" s="83">
        <f t="shared" si="6"/>
        <v>0</v>
      </c>
      <c r="L10" s="83">
        <f t="shared" si="6"/>
        <v>0</v>
      </c>
      <c r="M10" s="83">
        <f t="shared" si="6"/>
        <v>0</v>
      </c>
      <c r="N10" s="83">
        <f t="shared" si="6"/>
        <v>0</v>
      </c>
      <c r="O10" s="83">
        <f t="shared" si="6"/>
        <v>0</v>
      </c>
      <c r="P10" s="83">
        <f t="shared" si="6"/>
        <v>0</v>
      </c>
      <c r="Q10" s="83">
        <f t="shared" si="6"/>
        <v>0</v>
      </c>
      <c r="R10" s="83"/>
      <c r="S10" s="83"/>
    </row>
    <row r="11" spans="1:19" ht="12.75">
      <c r="A11" s="114">
        <v>3111</v>
      </c>
      <c r="B11" s="111" t="s">
        <v>37</v>
      </c>
      <c r="C11" s="84">
        <v>4069782</v>
      </c>
      <c r="D11" s="84">
        <f>F11+H11+J11+M11+N11+O11+Q11</f>
        <v>8249098</v>
      </c>
      <c r="E11" s="84"/>
      <c r="F11" s="84">
        <v>0</v>
      </c>
      <c r="G11" s="84">
        <v>4069782</v>
      </c>
      <c r="H11" s="84">
        <v>8249098</v>
      </c>
      <c r="I11" s="84"/>
      <c r="J11" s="84"/>
      <c r="K11" s="84"/>
      <c r="L11" s="84"/>
      <c r="M11" s="84"/>
      <c r="N11" s="84">
        <v>0</v>
      </c>
      <c r="O11" s="84"/>
      <c r="P11" s="84"/>
      <c r="Q11" s="84"/>
      <c r="R11" s="84"/>
      <c r="S11" s="84"/>
    </row>
    <row r="12" spans="1:19" ht="12.75">
      <c r="A12" s="114">
        <v>3113</v>
      </c>
      <c r="B12" s="111" t="s">
        <v>76</v>
      </c>
      <c r="C12" s="84"/>
      <c r="D12" s="84">
        <f>F12+H12+J12+M12+N12+O12+Q12</f>
        <v>233249</v>
      </c>
      <c r="E12" s="84"/>
      <c r="F12" s="84">
        <v>0</v>
      </c>
      <c r="G12" s="84"/>
      <c r="H12" s="84">
        <v>233249</v>
      </c>
      <c r="I12" s="84"/>
      <c r="J12" s="84">
        <v>0</v>
      </c>
      <c r="K12" s="84"/>
      <c r="L12" s="84"/>
      <c r="M12" s="84"/>
      <c r="N12" s="84"/>
      <c r="O12" s="84">
        <v>0</v>
      </c>
      <c r="P12" s="84"/>
      <c r="Q12" s="84"/>
      <c r="R12" s="84"/>
      <c r="S12" s="84"/>
    </row>
    <row r="13" spans="1:19" s="109" customFormat="1" ht="12.75">
      <c r="A13" s="110">
        <v>312</v>
      </c>
      <c r="B13" s="113" t="s">
        <v>27</v>
      </c>
      <c r="C13" s="83">
        <v>16500</v>
      </c>
      <c r="D13" s="83">
        <f>D14</f>
        <v>315365</v>
      </c>
      <c r="E13" s="83">
        <f>E14</f>
        <v>0</v>
      </c>
      <c r="F13" s="83">
        <f>F14</f>
        <v>0</v>
      </c>
      <c r="G13" s="83">
        <v>16500</v>
      </c>
      <c r="H13" s="83">
        <f>H14</f>
        <v>315365</v>
      </c>
      <c r="I13" s="83">
        <f aca="true" t="shared" si="7" ref="I13:S13">I14</f>
        <v>0</v>
      </c>
      <c r="J13" s="83">
        <f t="shared" si="7"/>
        <v>0</v>
      </c>
      <c r="K13" s="83">
        <f t="shared" si="7"/>
        <v>0</v>
      </c>
      <c r="L13" s="83">
        <f t="shared" si="7"/>
        <v>0</v>
      </c>
      <c r="M13" s="83">
        <f t="shared" si="7"/>
        <v>0</v>
      </c>
      <c r="N13" s="83">
        <f t="shared" si="7"/>
        <v>0</v>
      </c>
      <c r="O13" s="83">
        <f t="shared" si="7"/>
        <v>0</v>
      </c>
      <c r="P13" s="83">
        <f t="shared" si="7"/>
        <v>0</v>
      </c>
      <c r="Q13" s="83">
        <f t="shared" si="7"/>
        <v>0</v>
      </c>
      <c r="R13" s="83"/>
      <c r="S13" s="83"/>
    </row>
    <row r="14" spans="1:19" ht="12.75">
      <c r="A14" s="114">
        <v>3121</v>
      </c>
      <c r="B14" s="111" t="s">
        <v>27</v>
      </c>
      <c r="C14" s="84">
        <v>16500</v>
      </c>
      <c r="D14" s="84">
        <f>F14+H14+J14+M14+N14+O14+Q14</f>
        <v>315365</v>
      </c>
      <c r="E14" s="84"/>
      <c r="F14" s="84">
        <v>0</v>
      </c>
      <c r="G14" s="84">
        <v>16500</v>
      </c>
      <c r="H14" s="84">
        <v>315365</v>
      </c>
      <c r="I14" s="84"/>
      <c r="J14" s="84">
        <v>0</v>
      </c>
      <c r="K14" s="84"/>
      <c r="L14" s="84"/>
      <c r="M14" s="84"/>
      <c r="N14" s="84"/>
      <c r="O14" s="84"/>
      <c r="P14" s="84"/>
      <c r="Q14" s="84"/>
      <c r="R14" s="84"/>
      <c r="S14" s="84"/>
    </row>
    <row r="15" spans="1:19" s="109" customFormat="1" ht="12.75">
      <c r="A15" s="110">
        <v>313</v>
      </c>
      <c r="B15" s="113" t="s">
        <v>28</v>
      </c>
      <c r="C15" s="83">
        <v>647132</v>
      </c>
      <c r="D15" s="83">
        <f>D16+D17</f>
        <v>1309062</v>
      </c>
      <c r="E15" s="83">
        <f>E16+E17</f>
        <v>0</v>
      </c>
      <c r="F15" s="83">
        <f>F16+F17</f>
        <v>0</v>
      </c>
      <c r="G15" s="83">
        <v>647132</v>
      </c>
      <c r="H15" s="83">
        <f>H16+H17</f>
        <v>1309062</v>
      </c>
      <c r="I15" s="83">
        <f aca="true" t="shared" si="8" ref="I15:S15">I16+I17</f>
        <v>0</v>
      </c>
      <c r="J15" s="83">
        <f t="shared" si="8"/>
        <v>0</v>
      </c>
      <c r="K15" s="83">
        <f t="shared" si="8"/>
        <v>0</v>
      </c>
      <c r="L15" s="83">
        <f t="shared" si="8"/>
        <v>0</v>
      </c>
      <c r="M15" s="83">
        <f t="shared" si="8"/>
        <v>0</v>
      </c>
      <c r="N15" s="83">
        <f t="shared" si="8"/>
        <v>0</v>
      </c>
      <c r="O15" s="83">
        <f t="shared" si="8"/>
        <v>0</v>
      </c>
      <c r="P15" s="83">
        <f t="shared" si="8"/>
        <v>0</v>
      </c>
      <c r="Q15" s="83">
        <f t="shared" si="8"/>
        <v>0</v>
      </c>
      <c r="R15" s="83"/>
      <c r="S15" s="83"/>
    </row>
    <row r="16" spans="1:19" ht="12.75">
      <c r="A16" s="114">
        <v>3132</v>
      </c>
      <c r="B16" s="111" t="s">
        <v>38</v>
      </c>
      <c r="C16" s="84">
        <v>598854</v>
      </c>
      <c r="D16" s="84">
        <f>F16+H16+J16+M16+N16+O16+Q16</f>
        <v>1309062</v>
      </c>
      <c r="E16" s="84"/>
      <c r="F16" s="84">
        <v>0</v>
      </c>
      <c r="G16" s="84">
        <v>598854</v>
      </c>
      <c r="H16" s="84">
        <v>1309062</v>
      </c>
      <c r="I16" s="84"/>
      <c r="J16" s="84"/>
      <c r="K16" s="84"/>
      <c r="L16" s="84"/>
      <c r="M16" s="84"/>
      <c r="N16" s="84">
        <v>0</v>
      </c>
      <c r="O16" s="84"/>
      <c r="P16" s="84"/>
      <c r="Q16" s="84"/>
      <c r="R16" s="84"/>
      <c r="S16" s="84"/>
    </row>
    <row r="17" spans="1:19" ht="12.75">
      <c r="A17" s="114">
        <v>3133</v>
      </c>
      <c r="B17" s="111" t="s">
        <v>39</v>
      </c>
      <c r="C17" s="84">
        <v>48278</v>
      </c>
      <c r="D17" s="84">
        <f>F17+H17+J17+M17+N17+O17+Q17</f>
        <v>0</v>
      </c>
      <c r="E17" s="84"/>
      <c r="F17" s="84">
        <v>0</v>
      </c>
      <c r="G17" s="84">
        <v>48278</v>
      </c>
      <c r="H17" s="84">
        <v>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s="109" customFormat="1" ht="12.75">
      <c r="A18" s="110">
        <v>32</v>
      </c>
      <c r="B18" s="113" t="s">
        <v>29</v>
      </c>
      <c r="C18" s="83"/>
      <c r="D18" s="83">
        <f>D19</f>
        <v>19313</v>
      </c>
      <c r="E18" s="83"/>
      <c r="F18" s="83">
        <f>F19</f>
        <v>0</v>
      </c>
      <c r="G18" s="83"/>
      <c r="H18" s="83">
        <f>H19</f>
        <v>19313</v>
      </c>
      <c r="I18" s="83">
        <f aca="true" t="shared" si="9" ref="I18:S18">I19</f>
        <v>0</v>
      </c>
      <c r="J18" s="83">
        <f t="shared" si="9"/>
        <v>0</v>
      </c>
      <c r="K18" s="83">
        <f t="shared" si="9"/>
        <v>0</v>
      </c>
      <c r="L18" s="83">
        <f t="shared" si="9"/>
        <v>0</v>
      </c>
      <c r="M18" s="83">
        <f t="shared" si="9"/>
        <v>0</v>
      </c>
      <c r="N18" s="83">
        <f t="shared" si="9"/>
        <v>0</v>
      </c>
      <c r="O18" s="83">
        <f t="shared" si="9"/>
        <v>0</v>
      </c>
      <c r="P18" s="83">
        <f t="shared" si="9"/>
        <v>0</v>
      </c>
      <c r="Q18" s="83">
        <f t="shared" si="9"/>
        <v>0</v>
      </c>
      <c r="R18" s="83"/>
      <c r="S18" s="83"/>
    </row>
    <row r="19" spans="1:19" s="109" customFormat="1" ht="12.75">
      <c r="A19" s="110">
        <v>329</v>
      </c>
      <c r="B19" s="113" t="s">
        <v>45</v>
      </c>
      <c r="C19" s="83">
        <v>7800</v>
      </c>
      <c r="D19" s="83">
        <f>D20+D21</f>
        <v>19313</v>
      </c>
      <c r="E19" s="83">
        <f aca="true" t="shared" si="10" ref="E19:S19">E20+E21</f>
        <v>0</v>
      </c>
      <c r="F19" s="83">
        <f t="shared" si="10"/>
        <v>0</v>
      </c>
      <c r="G19" s="83">
        <f t="shared" si="10"/>
        <v>7800</v>
      </c>
      <c r="H19" s="83">
        <f t="shared" si="10"/>
        <v>19313</v>
      </c>
      <c r="I19" s="83">
        <f t="shared" si="10"/>
        <v>0</v>
      </c>
      <c r="J19" s="83">
        <f t="shared" si="10"/>
        <v>0</v>
      </c>
      <c r="K19" s="83">
        <f t="shared" si="10"/>
        <v>0</v>
      </c>
      <c r="L19" s="83">
        <f t="shared" si="10"/>
        <v>0</v>
      </c>
      <c r="M19" s="83">
        <f t="shared" si="10"/>
        <v>0</v>
      </c>
      <c r="N19" s="83">
        <f t="shared" si="10"/>
        <v>0</v>
      </c>
      <c r="O19" s="83">
        <f t="shared" si="10"/>
        <v>0</v>
      </c>
      <c r="P19" s="83">
        <f t="shared" si="10"/>
        <v>0</v>
      </c>
      <c r="Q19" s="83">
        <f t="shared" si="10"/>
        <v>0</v>
      </c>
      <c r="R19" s="83"/>
      <c r="S19" s="83"/>
    </row>
    <row r="20" spans="1:19" s="109" customFormat="1" ht="12.75">
      <c r="A20" s="114">
        <v>3295</v>
      </c>
      <c r="B20" s="111" t="s">
        <v>97</v>
      </c>
      <c r="C20" s="83"/>
      <c r="D20" s="84">
        <f>F20+H20+J20+M20+N20+O20+Q20</f>
        <v>19313</v>
      </c>
      <c r="E20" s="84"/>
      <c r="F20" s="84"/>
      <c r="G20" s="84"/>
      <c r="H20" s="84">
        <v>19313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.75">
      <c r="A21" s="114">
        <v>3299</v>
      </c>
      <c r="B21" s="111" t="s">
        <v>44</v>
      </c>
      <c r="C21" s="84">
        <v>7800</v>
      </c>
      <c r="D21" s="84">
        <f>F21+H21+J21+M21+N21+O21+Q21</f>
        <v>0</v>
      </c>
      <c r="E21" s="83"/>
      <c r="F21" s="84">
        <v>0</v>
      </c>
      <c r="G21" s="84">
        <v>7800</v>
      </c>
      <c r="H21" s="84">
        <v>0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.75">
      <c r="A22" s="114"/>
      <c r="B22" s="11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s="109" customFormat="1" ht="32.25" customHeight="1">
      <c r="A23" s="178" t="s">
        <v>99</v>
      </c>
      <c r="B23" s="179"/>
      <c r="C23" s="83"/>
      <c r="D23" s="83">
        <f aca="true" t="shared" si="11" ref="D23:S23">D24+D58</f>
        <v>1646650.06</v>
      </c>
      <c r="E23" s="83">
        <f t="shared" si="11"/>
        <v>0</v>
      </c>
      <c r="F23" s="141">
        <f t="shared" si="11"/>
        <v>1100546.06</v>
      </c>
      <c r="G23" s="83">
        <f t="shared" si="11"/>
        <v>0</v>
      </c>
      <c r="H23" s="83">
        <f t="shared" si="11"/>
        <v>25206</v>
      </c>
      <c r="I23" s="83">
        <f t="shared" si="11"/>
        <v>0</v>
      </c>
      <c r="J23" s="83">
        <f t="shared" si="11"/>
        <v>334225</v>
      </c>
      <c r="K23" s="83">
        <f t="shared" si="11"/>
        <v>0</v>
      </c>
      <c r="L23" s="83">
        <f t="shared" si="11"/>
        <v>0</v>
      </c>
      <c r="M23" s="83">
        <f t="shared" si="11"/>
        <v>78650</v>
      </c>
      <c r="N23" s="83">
        <f t="shared" si="11"/>
        <v>0</v>
      </c>
      <c r="O23" s="83">
        <f t="shared" si="11"/>
        <v>108023</v>
      </c>
      <c r="P23" s="83">
        <f t="shared" si="11"/>
        <v>0</v>
      </c>
      <c r="Q23" s="83">
        <f t="shared" si="11"/>
        <v>0</v>
      </c>
      <c r="R23" s="83"/>
      <c r="S23" s="83"/>
    </row>
    <row r="24" spans="1:19" s="109" customFormat="1" ht="12.75" customHeight="1">
      <c r="A24" s="169" t="s">
        <v>60</v>
      </c>
      <c r="B24" s="170"/>
      <c r="C24" s="83"/>
      <c r="D24" s="83">
        <f>D25</f>
        <v>1447157.08</v>
      </c>
      <c r="E24" s="83"/>
      <c r="F24" s="83">
        <f>F25</f>
        <v>999076.0800000001</v>
      </c>
      <c r="G24" s="83"/>
      <c r="H24" s="83">
        <f>H25</f>
        <v>25206</v>
      </c>
      <c r="I24" s="83"/>
      <c r="J24" s="83">
        <f aca="true" t="shared" si="12" ref="J24:O24">J25</f>
        <v>334225</v>
      </c>
      <c r="K24" s="83">
        <f t="shared" si="12"/>
        <v>0</v>
      </c>
      <c r="L24" s="83">
        <f t="shared" si="12"/>
        <v>0</v>
      </c>
      <c r="M24" s="83">
        <f t="shared" si="12"/>
        <v>78650</v>
      </c>
      <c r="N24" s="83">
        <f t="shared" si="12"/>
        <v>0</v>
      </c>
      <c r="O24" s="83">
        <f t="shared" si="12"/>
        <v>10000</v>
      </c>
      <c r="P24" s="83"/>
      <c r="Q24" s="83">
        <f>Q25</f>
        <v>0</v>
      </c>
      <c r="R24" s="83"/>
      <c r="S24" s="83"/>
    </row>
    <row r="25" spans="1:20" s="109" customFormat="1" ht="12" customHeight="1">
      <c r="A25" s="110">
        <v>3</v>
      </c>
      <c r="B25" s="113" t="s">
        <v>24</v>
      </c>
      <c r="C25" s="83">
        <v>634917</v>
      </c>
      <c r="D25" s="83">
        <f aca="true" t="shared" si="13" ref="D25:S25">D26+D54</f>
        <v>1447157.08</v>
      </c>
      <c r="E25" s="83">
        <f t="shared" si="13"/>
        <v>572317</v>
      </c>
      <c r="F25" s="83">
        <f t="shared" si="13"/>
        <v>999076.0800000001</v>
      </c>
      <c r="G25" s="83">
        <f t="shared" si="13"/>
        <v>0</v>
      </c>
      <c r="H25" s="83">
        <f t="shared" si="13"/>
        <v>25206</v>
      </c>
      <c r="I25" s="83">
        <f t="shared" si="13"/>
        <v>0</v>
      </c>
      <c r="J25" s="83">
        <f t="shared" si="13"/>
        <v>334225</v>
      </c>
      <c r="K25" s="83">
        <f t="shared" si="13"/>
        <v>0</v>
      </c>
      <c r="L25" s="83">
        <f t="shared" si="13"/>
        <v>0</v>
      </c>
      <c r="M25" s="83">
        <f t="shared" si="13"/>
        <v>78650</v>
      </c>
      <c r="N25" s="83">
        <f t="shared" si="13"/>
        <v>0</v>
      </c>
      <c r="O25" s="83">
        <f t="shared" si="13"/>
        <v>10000</v>
      </c>
      <c r="P25" s="83">
        <f t="shared" si="13"/>
        <v>0</v>
      </c>
      <c r="Q25" s="83">
        <f t="shared" si="13"/>
        <v>0</v>
      </c>
      <c r="R25" s="83"/>
      <c r="S25" s="83"/>
      <c r="T25" s="109" t="s">
        <v>78</v>
      </c>
    </row>
    <row r="26" spans="1:19" s="109" customFormat="1" ht="12.75">
      <c r="A26" s="110">
        <v>32</v>
      </c>
      <c r="B26" s="113" t="s">
        <v>29</v>
      </c>
      <c r="C26" s="83">
        <v>584817</v>
      </c>
      <c r="D26" s="83">
        <f aca="true" t="shared" si="14" ref="D26:S26">D27+D32+D38+D46+D48</f>
        <v>1432157.08</v>
      </c>
      <c r="E26" s="83">
        <f t="shared" si="14"/>
        <v>567317</v>
      </c>
      <c r="F26" s="83">
        <f t="shared" si="14"/>
        <v>989076.0800000001</v>
      </c>
      <c r="G26" s="83">
        <f t="shared" si="14"/>
        <v>0</v>
      </c>
      <c r="H26" s="83">
        <f t="shared" si="14"/>
        <v>25206</v>
      </c>
      <c r="I26" s="83">
        <f t="shared" si="14"/>
        <v>0</v>
      </c>
      <c r="J26" s="83">
        <f t="shared" si="14"/>
        <v>329225</v>
      </c>
      <c r="K26" s="83">
        <f t="shared" si="14"/>
        <v>0</v>
      </c>
      <c r="L26" s="83">
        <f t="shared" si="14"/>
        <v>0</v>
      </c>
      <c r="M26" s="83">
        <f t="shared" si="14"/>
        <v>78650</v>
      </c>
      <c r="N26" s="83">
        <f t="shared" si="14"/>
        <v>0</v>
      </c>
      <c r="O26" s="83">
        <f t="shared" si="14"/>
        <v>10000</v>
      </c>
      <c r="P26" s="83">
        <f t="shared" si="14"/>
        <v>0</v>
      </c>
      <c r="Q26" s="83">
        <f t="shared" si="14"/>
        <v>0</v>
      </c>
      <c r="R26" s="83"/>
      <c r="S26" s="83"/>
    </row>
    <row r="27" spans="1:19" ht="12.75">
      <c r="A27" s="110">
        <v>321</v>
      </c>
      <c r="B27" s="111" t="s">
        <v>30</v>
      </c>
      <c r="C27" s="83">
        <v>140240</v>
      </c>
      <c r="D27" s="83">
        <f>D28+D29+D30+D31</f>
        <v>407280</v>
      </c>
      <c r="E27" s="83">
        <v>140240</v>
      </c>
      <c r="F27" s="83">
        <f>SUM(F28:F31)</f>
        <v>365830</v>
      </c>
      <c r="G27" s="83">
        <f aca="true" t="shared" si="15" ref="G27:S27">SUM(G28:G31)</f>
        <v>0</v>
      </c>
      <c r="H27" s="83">
        <f t="shared" si="15"/>
        <v>0</v>
      </c>
      <c r="I27" s="83">
        <f t="shared" si="15"/>
        <v>0</v>
      </c>
      <c r="J27" s="83">
        <f t="shared" si="15"/>
        <v>41450</v>
      </c>
      <c r="K27" s="83">
        <f t="shared" si="15"/>
        <v>0</v>
      </c>
      <c r="L27" s="83">
        <f t="shared" si="15"/>
        <v>0</v>
      </c>
      <c r="M27" s="83">
        <f t="shared" si="15"/>
        <v>0</v>
      </c>
      <c r="N27" s="83">
        <f t="shared" si="15"/>
        <v>0</v>
      </c>
      <c r="O27" s="83">
        <f t="shared" si="15"/>
        <v>0</v>
      </c>
      <c r="P27" s="83">
        <f t="shared" si="15"/>
        <v>0</v>
      </c>
      <c r="Q27" s="83">
        <f t="shared" si="15"/>
        <v>0</v>
      </c>
      <c r="R27" s="83"/>
      <c r="S27" s="83"/>
    </row>
    <row r="28" spans="1:19" ht="12.75">
      <c r="A28" s="114">
        <v>3211</v>
      </c>
      <c r="B28" s="111" t="s">
        <v>40</v>
      </c>
      <c r="C28" s="84">
        <v>17240</v>
      </c>
      <c r="D28" s="84">
        <f>F28+H28+J28+M28+N28+O28+Q28</f>
        <v>36450</v>
      </c>
      <c r="E28" s="84">
        <v>17240</v>
      </c>
      <c r="F28" s="84">
        <v>0</v>
      </c>
      <c r="G28" s="84"/>
      <c r="H28" s="84"/>
      <c r="I28" s="84"/>
      <c r="J28" s="84">
        <v>36450</v>
      </c>
      <c r="K28" s="84"/>
      <c r="L28" s="84"/>
      <c r="M28" s="84"/>
      <c r="N28" s="84"/>
      <c r="O28" s="84"/>
      <c r="P28" s="84"/>
      <c r="Q28" s="84">
        <v>0</v>
      </c>
      <c r="R28" s="84"/>
      <c r="S28" s="84"/>
    </row>
    <row r="29" spans="1:19" ht="12.75">
      <c r="A29" s="114">
        <v>3212</v>
      </c>
      <c r="B29" s="111" t="s">
        <v>41</v>
      </c>
      <c r="C29" s="84">
        <v>120000</v>
      </c>
      <c r="D29" s="84">
        <f>F29+H29+J29+M29+N29+O29+Q29</f>
        <v>355000</v>
      </c>
      <c r="E29" s="84">
        <v>120000</v>
      </c>
      <c r="F29" s="140">
        <v>355000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.75">
      <c r="A30" s="114">
        <v>3213</v>
      </c>
      <c r="B30" s="111" t="s">
        <v>80</v>
      </c>
      <c r="C30" s="84"/>
      <c r="D30" s="84">
        <f>F30+H30+J30+M30+N30+O30+Q30</f>
        <v>5830</v>
      </c>
      <c r="E30" s="84"/>
      <c r="F30" s="84">
        <v>5830</v>
      </c>
      <c r="G30" s="84"/>
      <c r="H30" s="84"/>
      <c r="I30" s="84"/>
      <c r="J30" s="84">
        <v>0</v>
      </c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.75">
      <c r="A31" s="114">
        <v>3214</v>
      </c>
      <c r="B31" s="111" t="s">
        <v>79</v>
      </c>
      <c r="C31" s="84">
        <v>3000</v>
      </c>
      <c r="D31" s="84">
        <f>F31+H31+J31+M31+N31+O31+Q31</f>
        <v>10000</v>
      </c>
      <c r="E31" s="84">
        <v>3000</v>
      </c>
      <c r="F31" s="84">
        <v>5000</v>
      </c>
      <c r="G31" s="84"/>
      <c r="H31" s="84"/>
      <c r="I31" s="84"/>
      <c r="J31" s="84">
        <v>5000</v>
      </c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.75">
      <c r="A32" s="110">
        <v>322</v>
      </c>
      <c r="B32" s="113" t="s">
        <v>31</v>
      </c>
      <c r="C32" s="83">
        <v>347077</v>
      </c>
      <c r="D32" s="83">
        <f aca="true" t="shared" si="16" ref="D32:S32">SUM(D33:D37)</f>
        <v>635756.77</v>
      </c>
      <c r="E32" s="83">
        <f t="shared" si="16"/>
        <v>314577</v>
      </c>
      <c r="F32" s="83">
        <f t="shared" si="16"/>
        <v>436275.77</v>
      </c>
      <c r="G32" s="83">
        <f t="shared" si="16"/>
        <v>0</v>
      </c>
      <c r="H32" s="83">
        <f t="shared" si="16"/>
        <v>25206</v>
      </c>
      <c r="I32" s="83">
        <f t="shared" si="16"/>
        <v>0</v>
      </c>
      <c r="J32" s="83">
        <f t="shared" si="16"/>
        <v>92625</v>
      </c>
      <c r="K32" s="83">
        <f t="shared" si="16"/>
        <v>0</v>
      </c>
      <c r="L32" s="83">
        <f t="shared" si="16"/>
        <v>0</v>
      </c>
      <c r="M32" s="83">
        <f t="shared" si="16"/>
        <v>78650</v>
      </c>
      <c r="N32" s="83">
        <f t="shared" si="16"/>
        <v>0</v>
      </c>
      <c r="O32" s="83">
        <f t="shared" si="16"/>
        <v>3000</v>
      </c>
      <c r="P32" s="83">
        <f t="shared" si="16"/>
        <v>0</v>
      </c>
      <c r="Q32" s="83">
        <f t="shared" si="16"/>
        <v>0</v>
      </c>
      <c r="R32" s="83"/>
      <c r="S32" s="83"/>
    </row>
    <row r="33" spans="1:19" ht="12.75">
      <c r="A33" s="114">
        <v>3221</v>
      </c>
      <c r="B33" s="111" t="s">
        <v>42</v>
      </c>
      <c r="C33" s="84">
        <v>32000</v>
      </c>
      <c r="D33" s="84">
        <f>F33+H33+J33+M33+N33+O33+Q33</f>
        <v>256833.25</v>
      </c>
      <c r="E33" s="84">
        <v>32000</v>
      </c>
      <c r="F33" s="84">
        <v>126558.25</v>
      </c>
      <c r="G33" s="84"/>
      <c r="H33" s="84"/>
      <c r="I33" s="84"/>
      <c r="J33" s="84">
        <v>48625</v>
      </c>
      <c r="K33" s="84"/>
      <c r="L33" s="84"/>
      <c r="M33" s="84">
        <v>78650</v>
      </c>
      <c r="N33" s="84"/>
      <c r="O33" s="84">
        <v>3000</v>
      </c>
      <c r="P33" s="84"/>
      <c r="Q33" s="84">
        <v>0</v>
      </c>
      <c r="R33" s="84"/>
      <c r="S33" s="84"/>
    </row>
    <row r="34" spans="1:19" ht="12.75">
      <c r="A34" s="114">
        <v>3222</v>
      </c>
      <c r="B34" s="111" t="s">
        <v>81</v>
      </c>
      <c r="C34" s="84"/>
      <c r="D34" s="84">
        <f aca="true" t="shared" si="17" ref="D34:D53">F34+H34+J34+M34+N34+O34+Q34</f>
        <v>16000</v>
      </c>
      <c r="E34" s="84"/>
      <c r="F34" s="84">
        <v>6000</v>
      </c>
      <c r="G34" s="84"/>
      <c r="H34" s="84"/>
      <c r="I34" s="84"/>
      <c r="J34" s="84">
        <v>10000</v>
      </c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.75">
      <c r="A35" s="114">
        <v>3223</v>
      </c>
      <c r="B35" s="111" t="s">
        <v>66</v>
      </c>
      <c r="C35" s="84">
        <v>277577</v>
      </c>
      <c r="D35" s="84">
        <f t="shared" si="17"/>
        <v>310148.52</v>
      </c>
      <c r="E35" s="84">
        <v>277577</v>
      </c>
      <c r="F35" s="140">
        <v>290148.52</v>
      </c>
      <c r="G35" s="84"/>
      <c r="H35" s="84"/>
      <c r="I35" s="84"/>
      <c r="J35" s="84">
        <v>20000</v>
      </c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.75">
      <c r="A36" s="114">
        <v>3225</v>
      </c>
      <c r="B36" s="111" t="s">
        <v>43</v>
      </c>
      <c r="C36" s="84">
        <v>5000</v>
      </c>
      <c r="D36" s="84">
        <f t="shared" si="17"/>
        <v>43775</v>
      </c>
      <c r="E36" s="84">
        <v>5000</v>
      </c>
      <c r="F36" s="84">
        <v>8569</v>
      </c>
      <c r="G36" s="84"/>
      <c r="H36" s="84">
        <v>25206</v>
      </c>
      <c r="I36" s="84"/>
      <c r="J36" s="84">
        <v>10000</v>
      </c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.75">
      <c r="A37" s="114">
        <v>3227</v>
      </c>
      <c r="B37" s="111" t="s">
        <v>82</v>
      </c>
      <c r="C37" s="84"/>
      <c r="D37" s="84">
        <f t="shared" si="17"/>
        <v>9000</v>
      </c>
      <c r="E37" s="84"/>
      <c r="F37" s="84">
        <v>5000</v>
      </c>
      <c r="G37" s="84"/>
      <c r="H37" s="84"/>
      <c r="I37" s="84"/>
      <c r="J37" s="84">
        <v>4000</v>
      </c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.75">
      <c r="A38" s="110">
        <v>323</v>
      </c>
      <c r="B38" s="113" t="s">
        <v>32</v>
      </c>
      <c r="C38" s="83">
        <v>128100</v>
      </c>
      <c r="D38" s="83">
        <f>SUM(D39:D45)</f>
        <v>301616.5</v>
      </c>
      <c r="E38" s="83">
        <v>98000</v>
      </c>
      <c r="F38" s="83">
        <f aca="true" t="shared" si="18" ref="F38:S38">SUM(F39:F45)</f>
        <v>168466.5</v>
      </c>
      <c r="G38" s="83">
        <f t="shared" si="18"/>
        <v>0</v>
      </c>
      <c r="H38" s="83">
        <f t="shared" si="18"/>
        <v>0</v>
      </c>
      <c r="I38" s="83">
        <f t="shared" si="18"/>
        <v>0</v>
      </c>
      <c r="J38" s="83">
        <f t="shared" si="18"/>
        <v>133150</v>
      </c>
      <c r="K38" s="83">
        <f t="shared" si="18"/>
        <v>0</v>
      </c>
      <c r="L38" s="83">
        <f t="shared" si="18"/>
        <v>0</v>
      </c>
      <c r="M38" s="83">
        <f t="shared" si="18"/>
        <v>0</v>
      </c>
      <c r="N38" s="83">
        <f t="shared" si="18"/>
        <v>0</v>
      </c>
      <c r="O38" s="83">
        <f t="shared" si="18"/>
        <v>0</v>
      </c>
      <c r="P38" s="83">
        <f t="shared" si="18"/>
        <v>0</v>
      </c>
      <c r="Q38" s="83">
        <f t="shared" si="18"/>
        <v>0</v>
      </c>
      <c r="R38" s="83"/>
      <c r="S38" s="83"/>
    </row>
    <row r="39" spans="1:19" ht="12.75">
      <c r="A39" s="114">
        <v>3231</v>
      </c>
      <c r="B39" s="115" t="s">
        <v>94</v>
      </c>
      <c r="C39" s="84">
        <v>28500</v>
      </c>
      <c r="D39" s="84">
        <f t="shared" si="17"/>
        <v>27000</v>
      </c>
      <c r="E39" s="84">
        <v>28500</v>
      </c>
      <c r="F39" s="84">
        <v>25000</v>
      </c>
      <c r="G39" s="84"/>
      <c r="H39" s="84"/>
      <c r="I39" s="84"/>
      <c r="J39" s="84">
        <v>2000</v>
      </c>
      <c r="K39" s="84"/>
      <c r="L39" s="84"/>
      <c r="M39" s="84">
        <v>0</v>
      </c>
      <c r="N39" s="84"/>
      <c r="O39" s="84"/>
      <c r="P39" s="84"/>
      <c r="Q39" s="84"/>
      <c r="R39" s="84"/>
      <c r="S39" s="84"/>
    </row>
    <row r="40" spans="1:19" ht="12.75">
      <c r="A40" s="114">
        <v>3233</v>
      </c>
      <c r="B40" s="111" t="s">
        <v>84</v>
      </c>
      <c r="C40" s="84"/>
      <c r="D40" s="84">
        <f t="shared" si="17"/>
        <v>13750</v>
      </c>
      <c r="E40" s="84"/>
      <c r="F40" s="84">
        <v>3750</v>
      </c>
      <c r="G40" s="84"/>
      <c r="H40" s="84"/>
      <c r="I40" s="84"/>
      <c r="J40" s="84">
        <v>10000</v>
      </c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.75">
      <c r="A41" s="114">
        <v>3234</v>
      </c>
      <c r="B41" s="111" t="s">
        <v>57</v>
      </c>
      <c r="C41" s="84">
        <v>36100</v>
      </c>
      <c r="D41" s="84">
        <f t="shared" si="17"/>
        <v>56000</v>
      </c>
      <c r="E41" s="84">
        <v>6000</v>
      </c>
      <c r="F41" s="84">
        <v>56000</v>
      </c>
      <c r="G41" s="84"/>
      <c r="H41" s="84"/>
      <c r="I41" s="84"/>
      <c r="J41" s="84">
        <v>0</v>
      </c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.75">
      <c r="A42" s="114">
        <v>3236</v>
      </c>
      <c r="B42" s="111" t="s">
        <v>46</v>
      </c>
      <c r="C42" s="84">
        <v>10000</v>
      </c>
      <c r="D42" s="84">
        <f t="shared" si="17"/>
        <v>4000</v>
      </c>
      <c r="E42" s="84">
        <v>10000</v>
      </c>
      <c r="F42" s="140">
        <v>3000</v>
      </c>
      <c r="G42" s="84"/>
      <c r="H42" s="84"/>
      <c r="I42" s="84"/>
      <c r="J42" s="84">
        <v>1000</v>
      </c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.75">
      <c r="A43" s="114">
        <v>3237</v>
      </c>
      <c r="B43" s="111" t="s">
        <v>47</v>
      </c>
      <c r="C43" s="84">
        <v>5000</v>
      </c>
      <c r="D43" s="84">
        <f t="shared" si="17"/>
        <v>118091.5</v>
      </c>
      <c r="E43" s="84">
        <v>5000</v>
      </c>
      <c r="F43" s="84">
        <v>18091.5</v>
      </c>
      <c r="G43" s="84"/>
      <c r="H43" s="84"/>
      <c r="I43" s="84"/>
      <c r="J43" s="84">
        <v>100000</v>
      </c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.75">
      <c r="A44" s="114">
        <v>3238</v>
      </c>
      <c r="B44" s="111" t="s">
        <v>48</v>
      </c>
      <c r="C44" s="84">
        <v>5000</v>
      </c>
      <c r="D44" s="84">
        <f t="shared" si="17"/>
        <v>39775</v>
      </c>
      <c r="E44" s="84">
        <v>5000</v>
      </c>
      <c r="F44" s="84">
        <v>31625</v>
      </c>
      <c r="G44" s="84"/>
      <c r="H44" s="84"/>
      <c r="I44" s="84"/>
      <c r="J44" s="84">
        <v>8150</v>
      </c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.75">
      <c r="A45" s="114">
        <v>3239</v>
      </c>
      <c r="B45" s="111" t="s">
        <v>49</v>
      </c>
      <c r="C45" s="84">
        <v>10000</v>
      </c>
      <c r="D45" s="84">
        <f t="shared" si="17"/>
        <v>43000</v>
      </c>
      <c r="E45" s="84">
        <v>10000</v>
      </c>
      <c r="F45" s="84">
        <v>31000</v>
      </c>
      <c r="G45" s="84"/>
      <c r="H45" s="84"/>
      <c r="I45" s="84"/>
      <c r="J45" s="84">
        <v>12000</v>
      </c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4.25" customHeight="1">
      <c r="A46" s="110">
        <v>324</v>
      </c>
      <c r="B46" s="113" t="s">
        <v>111</v>
      </c>
      <c r="C46" s="83"/>
      <c r="D46" s="83">
        <f>D47</f>
        <v>0</v>
      </c>
      <c r="E46" s="83">
        <f aca="true" t="shared" si="19" ref="E46:S46">E47</f>
        <v>0</v>
      </c>
      <c r="F46" s="83">
        <f t="shared" si="19"/>
        <v>0</v>
      </c>
      <c r="G46" s="83">
        <f t="shared" si="19"/>
        <v>0</v>
      </c>
      <c r="H46" s="83">
        <f t="shared" si="19"/>
        <v>0</v>
      </c>
      <c r="I46" s="83">
        <f t="shared" si="19"/>
        <v>0</v>
      </c>
      <c r="J46" s="83">
        <f t="shared" si="19"/>
        <v>0</v>
      </c>
      <c r="K46" s="83">
        <f t="shared" si="19"/>
        <v>0</v>
      </c>
      <c r="L46" s="83">
        <f t="shared" si="19"/>
        <v>0</v>
      </c>
      <c r="M46" s="83">
        <f t="shared" si="19"/>
        <v>0</v>
      </c>
      <c r="N46" s="83">
        <f t="shared" si="19"/>
        <v>0</v>
      </c>
      <c r="O46" s="83">
        <f t="shared" si="19"/>
        <v>0</v>
      </c>
      <c r="P46" s="83">
        <f t="shared" si="19"/>
        <v>0</v>
      </c>
      <c r="Q46" s="83">
        <f t="shared" si="19"/>
        <v>0</v>
      </c>
      <c r="R46" s="83"/>
      <c r="S46" s="83"/>
    </row>
    <row r="47" spans="1:19" ht="12.75">
      <c r="A47" s="114">
        <v>3241</v>
      </c>
      <c r="B47" s="111" t="s">
        <v>112</v>
      </c>
      <c r="C47" s="84"/>
      <c r="D47" s="84">
        <f t="shared" si="17"/>
        <v>0</v>
      </c>
      <c r="E47" s="84"/>
      <c r="F47" s="84"/>
      <c r="G47" s="84"/>
      <c r="H47" s="84"/>
      <c r="I47" s="84"/>
      <c r="J47" s="84">
        <v>0</v>
      </c>
      <c r="K47" s="84"/>
      <c r="L47" s="84"/>
      <c r="M47" s="84"/>
      <c r="N47" s="84">
        <v>0</v>
      </c>
      <c r="O47" s="84"/>
      <c r="P47" s="84"/>
      <c r="Q47" s="84"/>
      <c r="R47" s="84"/>
      <c r="S47" s="84"/>
    </row>
    <row r="48" spans="1:19" ht="12.75">
      <c r="A48" s="110">
        <v>329</v>
      </c>
      <c r="B48" s="113" t="s">
        <v>33</v>
      </c>
      <c r="C48" s="83">
        <v>14500</v>
      </c>
      <c r="D48" s="83">
        <f aca="true" t="shared" si="20" ref="D48:I48">SUM(D49:D53)</f>
        <v>87503.81</v>
      </c>
      <c r="E48" s="83">
        <f t="shared" si="20"/>
        <v>14500</v>
      </c>
      <c r="F48" s="83">
        <f t="shared" si="20"/>
        <v>18503.81</v>
      </c>
      <c r="G48" s="83">
        <f t="shared" si="20"/>
        <v>0</v>
      </c>
      <c r="H48" s="83">
        <f t="shared" si="20"/>
        <v>0</v>
      </c>
      <c r="I48" s="83">
        <f t="shared" si="20"/>
        <v>0</v>
      </c>
      <c r="J48" s="83">
        <f aca="true" t="shared" si="21" ref="J48:S48">SUM(J49:J53)</f>
        <v>62000</v>
      </c>
      <c r="K48" s="83">
        <f t="shared" si="21"/>
        <v>0</v>
      </c>
      <c r="L48" s="83">
        <f t="shared" si="21"/>
        <v>0</v>
      </c>
      <c r="M48" s="83">
        <f t="shared" si="21"/>
        <v>0</v>
      </c>
      <c r="N48" s="83">
        <f t="shared" si="21"/>
        <v>0</v>
      </c>
      <c r="O48" s="83">
        <f t="shared" si="21"/>
        <v>7000</v>
      </c>
      <c r="P48" s="83">
        <f t="shared" si="21"/>
        <v>0</v>
      </c>
      <c r="Q48" s="83">
        <f t="shared" si="21"/>
        <v>0</v>
      </c>
      <c r="R48" s="83"/>
      <c r="S48" s="83"/>
    </row>
    <row r="49" spans="1:19" ht="12.75">
      <c r="A49" s="114">
        <v>3292</v>
      </c>
      <c r="B49" s="111" t="s">
        <v>77</v>
      </c>
      <c r="C49" s="84"/>
      <c r="D49" s="84">
        <f t="shared" si="17"/>
        <v>17653.81</v>
      </c>
      <c r="E49" s="84"/>
      <c r="F49" s="84">
        <v>17653.81</v>
      </c>
      <c r="G49" s="84"/>
      <c r="H49" s="84"/>
      <c r="I49" s="84"/>
      <c r="J49" s="84">
        <v>0</v>
      </c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.75">
      <c r="A50" s="114">
        <v>3293</v>
      </c>
      <c r="B50" s="111" t="s">
        <v>50</v>
      </c>
      <c r="C50" s="84">
        <v>12000</v>
      </c>
      <c r="D50" s="84">
        <f t="shared" si="17"/>
        <v>20000</v>
      </c>
      <c r="E50" s="84">
        <v>12000</v>
      </c>
      <c r="F50" s="84"/>
      <c r="G50" s="84"/>
      <c r="H50" s="84"/>
      <c r="I50" s="84"/>
      <c r="J50" s="84">
        <v>20000</v>
      </c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3.5" customHeight="1">
      <c r="A51" s="114">
        <v>3294</v>
      </c>
      <c r="B51" s="111" t="s">
        <v>95</v>
      </c>
      <c r="C51" s="84"/>
      <c r="D51" s="84">
        <f t="shared" si="17"/>
        <v>2850</v>
      </c>
      <c r="E51" s="84"/>
      <c r="F51" s="84">
        <v>850</v>
      </c>
      <c r="G51" s="84"/>
      <c r="H51" s="84"/>
      <c r="I51" s="84"/>
      <c r="J51" s="84">
        <v>2000</v>
      </c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.75">
      <c r="A52" s="114">
        <v>3295</v>
      </c>
      <c r="B52" s="111" t="s">
        <v>96</v>
      </c>
      <c r="C52" s="84"/>
      <c r="D52" s="84">
        <f t="shared" si="17"/>
        <v>0</v>
      </c>
      <c r="E52" s="84"/>
      <c r="F52" s="84">
        <v>0</v>
      </c>
      <c r="G52" s="84"/>
      <c r="H52" s="84"/>
      <c r="I52" s="84"/>
      <c r="J52" s="84">
        <v>0</v>
      </c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.75">
      <c r="A53" s="114">
        <v>3299</v>
      </c>
      <c r="B53" s="111" t="s">
        <v>33</v>
      </c>
      <c r="C53" s="84">
        <v>2500</v>
      </c>
      <c r="D53" s="84">
        <f t="shared" si="17"/>
        <v>47000</v>
      </c>
      <c r="E53" s="84">
        <v>2500</v>
      </c>
      <c r="F53" s="84">
        <v>0</v>
      </c>
      <c r="G53" s="84"/>
      <c r="H53" s="84"/>
      <c r="I53" s="84"/>
      <c r="J53" s="84">
        <v>40000</v>
      </c>
      <c r="K53" s="84"/>
      <c r="L53" s="84"/>
      <c r="M53" s="84">
        <v>0</v>
      </c>
      <c r="N53" s="84"/>
      <c r="O53" s="84">
        <v>7000</v>
      </c>
      <c r="P53" s="84"/>
      <c r="Q53" s="84"/>
      <c r="R53" s="84"/>
      <c r="S53" s="84"/>
    </row>
    <row r="54" spans="1:19" ht="12.75">
      <c r="A54" s="110">
        <v>34</v>
      </c>
      <c r="B54" s="113" t="s">
        <v>51</v>
      </c>
      <c r="C54" s="83">
        <v>5000</v>
      </c>
      <c r="D54" s="83">
        <f>D55</f>
        <v>15000</v>
      </c>
      <c r="E54" s="83">
        <v>5000</v>
      </c>
      <c r="F54" s="83">
        <f>F55</f>
        <v>10000</v>
      </c>
      <c r="G54" s="83">
        <f aca="true" t="shared" si="22" ref="G54:S54">G55</f>
        <v>0</v>
      </c>
      <c r="H54" s="83">
        <f t="shared" si="22"/>
        <v>0</v>
      </c>
      <c r="I54" s="83">
        <f t="shared" si="22"/>
        <v>0</v>
      </c>
      <c r="J54" s="83">
        <f t="shared" si="22"/>
        <v>5000</v>
      </c>
      <c r="K54" s="83">
        <f t="shared" si="22"/>
        <v>0</v>
      </c>
      <c r="L54" s="83">
        <f t="shared" si="22"/>
        <v>0</v>
      </c>
      <c r="M54" s="83">
        <f t="shared" si="22"/>
        <v>0</v>
      </c>
      <c r="N54" s="83">
        <f t="shared" si="22"/>
        <v>0</v>
      </c>
      <c r="O54" s="83">
        <f t="shared" si="22"/>
        <v>0</v>
      </c>
      <c r="P54" s="83">
        <f t="shared" si="22"/>
        <v>0</v>
      </c>
      <c r="Q54" s="83">
        <f t="shared" si="22"/>
        <v>0</v>
      </c>
      <c r="R54" s="83"/>
      <c r="S54" s="83"/>
    </row>
    <row r="55" spans="1:19" ht="12.75">
      <c r="A55" s="110">
        <v>343</v>
      </c>
      <c r="B55" s="111" t="s">
        <v>51</v>
      </c>
      <c r="C55" s="83">
        <v>5000</v>
      </c>
      <c r="D55" s="83">
        <f>D56+D57</f>
        <v>15000</v>
      </c>
      <c r="E55" s="83">
        <f aca="true" t="shared" si="23" ref="E55:S55">E56+E57</f>
        <v>5000</v>
      </c>
      <c r="F55" s="83">
        <f t="shared" si="23"/>
        <v>10000</v>
      </c>
      <c r="G55" s="83">
        <f t="shared" si="23"/>
        <v>0</v>
      </c>
      <c r="H55" s="83">
        <f t="shared" si="23"/>
        <v>0</v>
      </c>
      <c r="I55" s="83">
        <f t="shared" si="23"/>
        <v>0</v>
      </c>
      <c r="J55" s="83">
        <f t="shared" si="23"/>
        <v>5000</v>
      </c>
      <c r="K55" s="83">
        <f t="shared" si="23"/>
        <v>0</v>
      </c>
      <c r="L55" s="83">
        <f t="shared" si="23"/>
        <v>0</v>
      </c>
      <c r="M55" s="83">
        <f t="shared" si="23"/>
        <v>0</v>
      </c>
      <c r="N55" s="83">
        <f t="shared" si="23"/>
        <v>0</v>
      </c>
      <c r="O55" s="83">
        <f t="shared" si="23"/>
        <v>0</v>
      </c>
      <c r="P55" s="83">
        <f t="shared" si="23"/>
        <v>0</v>
      </c>
      <c r="Q55" s="83">
        <f t="shared" si="23"/>
        <v>0</v>
      </c>
      <c r="R55" s="83"/>
      <c r="S55" s="83"/>
    </row>
    <row r="56" spans="1:19" ht="12.75">
      <c r="A56" s="114">
        <v>3431</v>
      </c>
      <c r="B56" s="111" t="s">
        <v>88</v>
      </c>
      <c r="C56" s="84">
        <v>5000</v>
      </c>
      <c r="D56" s="84">
        <f>F56+H56+J56+M56+N56+O56+Q56</f>
        <v>15000</v>
      </c>
      <c r="E56" s="84">
        <v>5000</v>
      </c>
      <c r="F56" s="84">
        <v>10000</v>
      </c>
      <c r="G56" s="84"/>
      <c r="H56" s="84"/>
      <c r="I56" s="84"/>
      <c r="J56" s="84">
        <v>5000</v>
      </c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.75">
      <c r="A57" s="114">
        <v>3433</v>
      </c>
      <c r="B57" s="111" t="s">
        <v>98</v>
      </c>
      <c r="C57" s="84"/>
      <c r="D57" s="84">
        <f>F57+H57+J57+M57+N57+O57+Q57</f>
        <v>0</v>
      </c>
      <c r="E57" s="84"/>
      <c r="F57" s="84">
        <v>0</v>
      </c>
      <c r="G57" s="84"/>
      <c r="H57" s="84"/>
      <c r="I57" s="84"/>
      <c r="J57" s="84">
        <v>0</v>
      </c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.75">
      <c r="A58" s="176" t="s">
        <v>108</v>
      </c>
      <c r="B58" s="177"/>
      <c r="C58" s="83"/>
      <c r="D58" s="83">
        <f aca="true" t="shared" si="24" ref="D58:S58">D59</f>
        <v>199492.98</v>
      </c>
      <c r="E58" s="83">
        <f t="shared" si="24"/>
        <v>0</v>
      </c>
      <c r="F58" s="83">
        <f t="shared" si="24"/>
        <v>101469.98000000001</v>
      </c>
      <c r="G58" s="83">
        <f t="shared" si="24"/>
        <v>0</v>
      </c>
      <c r="H58" s="83">
        <f t="shared" si="24"/>
        <v>0</v>
      </c>
      <c r="I58" s="83">
        <f t="shared" si="24"/>
        <v>0</v>
      </c>
      <c r="J58" s="83">
        <f t="shared" si="24"/>
        <v>0</v>
      </c>
      <c r="K58" s="83">
        <f t="shared" si="24"/>
        <v>0</v>
      </c>
      <c r="L58" s="83">
        <f t="shared" si="24"/>
        <v>0</v>
      </c>
      <c r="M58" s="83">
        <f t="shared" si="24"/>
        <v>0</v>
      </c>
      <c r="N58" s="83">
        <f t="shared" si="24"/>
        <v>0</v>
      </c>
      <c r="O58" s="83">
        <f t="shared" si="24"/>
        <v>98023</v>
      </c>
      <c r="P58" s="83">
        <f t="shared" si="24"/>
        <v>0</v>
      </c>
      <c r="Q58" s="83">
        <f t="shared" si="24"/>
        <v>0</v>
      </c>
      <c r="R58" s="83"/>
      <c r="S58" s="83"/>
    </row>
    <row r="59" spans="1:19" ht="12.75">
      <c r="A59" s="110">
        <v>3</v>
      </c>
      <c r="B59" s="113" t="s">
        <v>24</v>
      </c>
      <c r="C59" s="83">
        <v>4741214</v>
      </c>
      <c r="D59" s="83">
        <f>D60+D62</f>
        <v>199492.98</v>
      </c>
      <c r="E59" s="83">
        <f aca="true" t="shared" si="25" ref="E59:S59">E60+E62</f>
        <v>0</v>
      </c>
      <c r="F59" s="141">
        <f t="shared" si="25"/>
        <v>101469.98000000001</v>
      </c>
      <c r="G59" s="83">
        <f t="shared" si="25"/>
        <v>0</v>
      </c>
      <c r="H59" s="83">
        <f t="shared" si="25"/>
        <v>0</v>
      </c>
      <c r="I59" s="83">
        <f t="shared" si="25"/>
        <v>0</v>
      </c>
      <c r="J59" s="83">
        <f t="shared" si="25"/>
        <v>0</v>
      </c>
      <c r="K59" s="83">
        <f t="shared" si="25"/>
        <v>0</v>
      </c>
      <c r="L59" s="83">
        <f t="shared" si="25"/>
        <v>0</v>
      </c>
      <c r="M59" s="83">
        <f t="shared" si="25"/>
        <v>0</v>
      </c>
      <c r="N59" s="83">
        <f t="shared" si="25"/>
        <v>0</v>
      </c>
      <c r="O59" s="83">
        <f t="shared" si="25"/>
        <v>98023</v>
      </c>
      <c r="P59" s="83">
        <f t="shared" si="25"/>
        <v>0</v>
      </c>
      <c r="Q59" s="83">
        <f t="shared" si="25"/>
        <v>0</v>
      </c>
      <c r="R59" s="83"/>
      <c r="S59" s="83"/>
    </row>
    <row r="60" spans="1:19" ht="12.75">
      <c r="A60" s="116">
        <v>322</v>
      </c>
      <c r="B60" s="117" t="s">
        <v>31</v>
      </c>
      <c r="C60" s="83">
        <v>4086282</v>
      </c>
      <c r="D60" s="83">
        <f>D61</f>
        <v>43469.98</v>
      </c>
      <c r="E60" s="83">
        <f aca="true" t="shared" si="26" ref="E60:S60">E61</f>
        <v>0</v>
      </c>
      <c r="F60" s="83">
        <f t="shared" si="26"/>
        <v>43469.98</v>
      </c>
      <c r="G60" s="83">
        <f t="shared" si="26"/>
        <v>0</v>
      </c>
      <c r="H60" s="83">
        <f t="shared" si="26"/>
        <v>0</v>
      </c>
      <c r="I60" s="83">
        <f t="shared" si="26"/>
        <v>0</v>
      </c>
      <c r="J60" s="83">
        <f t="shared" si="26"/>
        <v>0</v>
      </c>
      <c r="K60" s="83">
        <f t="shared" si="26"/>
        <v>0</v>
      </c>
      <c r="L60" s="83">
        <f t="shared" si="26"/>
        <v>0</v>
      </c>
      <c r="M60" s="83">
        <f t="shared" si="26"/>
        <v>0</v>
      </c>
      <c r="N60" s="83">
        <f t="shared" si="26"/>
        <v>0</v>
      </c>
      <c r="O60" s="83">
        <f t="shared" si="26"/>
        <v>0</v>
      </c>
      <c r="P60" s="83">
        <f t="shared" si="26"/>
        <v>0</v>
      </c>
      <c r="Q60" s="83">
        <f t="shared" si="26"/>
        <v>0</v>
      </c>
      <c r="R60" s="83"/>
      <c r="S60" s="83"/>
    </row>
    <row r="61" spans="1:19" ht="12.75">
      <c r="A61" s="118">
        <v>3224</v>
      </c>
      <c r="B61" s="119" t="s">
        <v>109</v>
      </c>
      <c r="C61" s="83">
        <v>4069782</v>
      </c>
      <c r="D61" s="84">
        <f>F61+H61+J61+M61+N61+O61+Q61</f>
        <v>43469.98</v>
      </c>
      <c r="E61" s="84">
        <f>E62+E63</f>
        <v>0</v>
      </c>
      <c r="F61" s="84">
        <v>43469.98</v>
      </c>
      <c r="G61" s="84">
        <f>G62+G63</f>
        <v>0</v>
      </c>
      <c r="H61" s="84"/>
      <c r="I61" s="84">
        <f aca="true" t="shared" si="27" ref="I61:Q61">I62+I63</f>
        <v>0</v>
      </c>
      <c r="J61" s="84">
        <v>0</v>
      </c>
      <c r="K61" s="84">
        <f t="shared" si="27"/>
        <v>0</v>
      </c>
      <c r="L61" s="84"/>
      <c r="M61" s="84">
        <v>0</v>
      </c>
      <c r="N61" s="84">
        <f t="shared" si="27"/>
        <v>0</v>
      </c>
      <c r="O61" s="84">
        <v>0</v>
      </c>
      <c r="P61" s="84">
        <f t="shared" si="27"/>
        <v>0</v>
      </c>
      <c r="Q61" s="84">
        <f t="shared" si="27"/>
        <v>0</v>
      </c>
      <c r="R61" s="84"/>
      <c r="S61" s="84"/>
    </row>
    <row r="62" spans="1:19" ht="13.5" customHeight="1">
      <c r="A62" s="116">
        <v>323</v>
      </c>
      <c r="B62" s="117" t="s">
        <v>32</v>
      </c>
      <c r="C62" s="84">
        <v>4069782</v>
      </c>
      <c r="D62" s="83">
        <f>D63+D64</f>
        <v>156023</v>
      </c>
      <c r="E62" s="83">
        <f aca="true" t="shared" si="28" ref="E62:S62">E63+E64</f>
        <v>0</v>
      </c>
      <c r="F62" s="83">
        <f t="shared" si="28"/>
        <v>58000</v>
      </c>
      <c r="G62" s="83">
        <f t="shared" si="28"/>
        <v>0</v>
      </c>
      <c r="H62" s="83">
        <f t="shared" si="28"/>
        <v>0</v>
      </c>
      <c r="I62" s="83">
        <f t="shared" si="28"/>
        <v>0</v>
      </c>
      <c r="J62" s="83">
        <f t="shared" si="28"/>
        <v>0</v>
      </c>
      <c r="K62" s="83">
        <f t="shared" si="28"/>
        <v>0</v>
      </c>
      <c r="L62" s="83">
        <f t="shared" si="28"/>
        <v>0</v>
      </c>
      <c r="M62" s="83">
        <f t="shared" si="28"/>
        <v>0</v>
      </c>
      <c r="N62" s="83">
        <f t="shared" si="28"/>
        <v>0</v>
      </c>
      <c r="O62" s="83">
        <f t="shared" si="28"/>
        <v>98023</v>
      </c>
      <c r="P62" s="83">
        <f t="shared" si="28"/>
        <v>0</v>
      </c>
      <c r="Q62" s="83">
        <f t="shared" si="28"/>
        <v>0</v>
      </c>
      <c r="R62" s="83"/>
      <c r="S62" s="83"/>
    </row>
    <row r="63" spans="1:19" ht="12.75">
      <c r="A63" s="118">
        <v>3232</v>
      </c>
      <c r="B63" s="119" t="s">
        <v>110</v>
      </c>
      <c r="C63" s="84"/>
      <c r="D63" s="84">
        <f>F63+H63+J63+M63+N63+O63+Q63</f>
        <v>156023</v>
      </c>
      <c r="E63" s="84"/>
      <c r="F63" s="84">
        <v>58000</v>
      </c>
      <c r="G63" s="84"/>
      <c r="H63" s="84"/>
      <c r="I63" s="84"/>
      <c r="J63" s="84">
        <v>0</v>
      </c>
      <c r="K63" s="84"/>
      <c r="L63" s="84"/>
      <c r="M63" s="84"/>
      <c r="N63" s="84"/>
      <c r="O63" s="84">
        <v>98023</v>
      </c>
      <c r="P63" s="84"/>
      <c r="Q63" s="84"/>
      <c r="R63" s="84"/>
      <c r="S63" s="84"/>
    </row>
    <row r="64" spans="1:19" s="109" customFormat="1" ht="12.75">
      <c r="A64" s="118">
        <v>3237</v>
      </c>
      <c r="B64" s="119" t="s">
        <v>86</v>
      </c>
      <c r="C64" s="83"/>
      <c r="D64" s="84">
        <f>F64+H64+J64+M64+N64+O64+Q64</f>
        <v>0</v>
      </c>
      <c r="E64" s="83">
        <f aca="true" t="shared" si="29" ref="E64:P64">E69+E78+E88</f>
        <v>0</v>
      </c>
      <c r="F64" s="84">
        <v>0</v>
      </c>
      <c r="G64" s="84">
        <f t="shared" si="29"/>
        <v>0</v>
      </c>
      <c r="H64" s="84">
        <v>0</v>
      </c>
      <c r="I64" s="84">
        <f t="shared" si="29"/>
        <v>0</v>
      </c>
      <c r="J64" s="84">
        <v>0</v>
      </c>
      <c r="K64" s="84">
        <f t="shared" si="29"/>
        <v>0</v>
      </c>
      <c r="L64" s="84"/>
      <c r="M64" s="84">
        <v>0</v>
      </c>
      <c r="N64" s="84">
        <f t="shared" si="29"/>
        <v>0</v>
      </c>
      <c r="O64" s="84">
        <f t="shared" si="29"/>
        <v>0</v>
      </c>
      <c r="P64" s="84">
        <f t="shared" si="29"/>
        <v>0</v>
      </c>
      <c r="Q64" s="84">
        <v>0</v>
      </c>
      <c r="R64" s="84"/>
      <c r="S64" s="84"/>
    </row>
    <row r="65" spans="1:19" s="109" customFormat="1" ht="12.75">
      <c r="A65" s="120"/>
      <c r="B65" s="121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s="109" customFormat="1" ht="12.75">
      <c r="A66" s="120"/>
      <c r="B66" s="121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1:19" s="109" customFormat="1" ht="12.75">
      <c r="A67" s="120" t="s">
        <v>61</v>
      </c>
      <c r="B67" s="121"/>
      <c r="C67" s="83"/>
      <c r="D67" s="83">
        <f>D69+D78+D88+D115+D99+D105</f>
        <v>790900</v>
      </c>
      <c r="E67" s="83">
        <f aca="true" t="shared" si="30" ref="E67:S67">E69+E78+E88+E115+E99+E105</f>
        <v>20500</v>
      </c>
      <c r="F67" s="83">
        <f t="shared" si="30"/>
        <v>0</v>
      </c>
      <c r="G67" s="83">
        <f t="shared" si="30"/>
        <v>0</v>
      </c>
      <c r="H67" s="83">
        <f t="shared" si="30"/>
        <v>2000</v>
      </c>
      <c r="I67" s="83">
        <f t="shared" si="30"/>
        <v>0</v>
      </c>
      <c r="J67" s="83">
        <f t="shared" si="30"/>
        <v>242500</v>
      </c>
      <c r="K67" s="83">
        <f t="shared" si="30"/>
        <v>0</v>
      </c>
      <c r="L67" s="83">
        <f t="shared" si="30"/>
        <v>533400</v>
      </c>
      <c r="M67" s="83">
        <f t="shared" si="30"/>
        <v>0</v>
      </c>
      <c r="N67" s="83">
        <f t="shared" si="30"/>
        <v>0</v>
      </c>
      <c r="O67" s="83">
        <f t="shared" si="30"/>
        <v>0</v>
      </c>
      <c r="P67" s="83">
        <f t="shared" si="30"/>
        <v>0</v>
      </c>
      <c r="Q67" s="83">
        <f t="shared" si="30"/>
        <v>13000</v>
      </c>
      <c r="R67" s="83"/>
      <c r="S67" s="83"/>
    </row>
    <row r="68" spans="1:19" s="109" customFormat="1" ht="12.75">
      <c r="A68" s="120"/>
      <c r="B68" s="121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109" customFormat="1" ht="12.75">
      <c r="A69" s="171" t="s">
        <v>85</v>
      </c>
      <c r="B69" s="172"/>
      <c r="C69" s="83"/>
      <c r="D69" s="83">
        <f>D70</f>
        <v>236000</v>
      </c>
      <c r="E69" s="83"/>
      <c r="F69" s="83">
        <f>F70</f>
        <v>0</v>
      </c>
      <c r="G69" s="83"/>
      <c r="H69" s="83">
        <f>H70</f>
        <v>0</v>
      </c>
      <c r="I69" s="83"/>
      <c r="J69" s="83">
        <f aca="true" t="shared" si="31" ref="J69:O69">J70</f>
        <v>236000</v>
      </c>
      <c r="K69" s="83">
        <f t="shared" si="31"/>
        <v>0</v>
      </c>
      <c r="L69" s="83">
        <f t="shared" si="31"/>
        <v>0</v>
      </c>
      <c r="M69" s="83">
        <f t="shared" si="31"/>
        <v>0</v>
      </c>
      <c r="N69" s="83">
        <f t="shared" si="31"/>
        <v>0</v>
      </c>
      <c r="O69" s="83">
        <f t="shared" si="31"/>
        <v>0</v>
      </c>
      <c r="P69" s="83"/>
      <c r="Q69" s="83">
        <f>Q70</f>
        <v>0</v>
      </c>
      <c r="R69" s="83"/>
      <c r="S69" s="83"/>
    </row>
    <row r="70" spans="1:19" ht="12.75">
      <c r="A70" s="110">
        <v>3</v>
      </c>
      <c r="B70" s="113" t="s">
        <v>62</v>
      </c>
      <c r="C70" s="83">
        <v>27000</v>
      </c>
      <c r="D70" s="83">
        <f>D71</f>
        <v>236000</v>
      </c>
      <c r="E70" s="83">
        <v>20500</v>
      </c>
      <c r="F70" s="83">
        <f>F71</f>
        <v>0</v>
      </c>
      <c r="G70" s="83">
        <f aca="true" t="shared" si="32" ref="G70:S70">G71</f>
        <v>0</v>
      </c>
      <c r="H70" s="83">
        <f t="shared" si="32"/>
        <v>0</v>
      </c>
      <c r="I70" s="83">
        <f t="shared" si="32"/>
        <v>0</v>
      </c>
      <c r="J70" s="83">
        <f t="shared" si="32"/>
        <v>236000</v>
      </c>
      <c r="K70" s="83">
        <f t="shared" si="32"/>
        <v>0</v>
      </c>
      <c r="L70" s="83">
        <f t="shared" si="32"/>
        <v>0</v>
      </c>
      <c r="M70" s="83">
        <f t="shared" si="32"/>
        <v>0</v>
      </c>
      <c r="N70" s="83">
        <f t="shared" si="32"/>
        <v>0</v>
      </c>
      <c r="O70" s="83">
        <f t="shared" si="32"/>
        <v>0</v>
      </c>
      <c r="P70" s="83">
        <f t="shared" si="32"/>
        <v>0</v>
      </c>
      <c r="Q70" s="83">
        <f t="shared" si="32"/>
        <v>0</v>
      </c>
      <c r="R70" s="83"/>
      <c r="S70" s="83"/>
    </row>
    <row r="71" spans="1:19" ht="12.75">
      <c r="A71" s="122">
        <v>32</v>
      </c>
      <c r="B71" s="113" t="s">
        <v>67</v>
      </c>
      <c r="C71" s="83">
        <v>27000</v>
      </c>
      <c r="D71" s="83">
        <f>D72+D75</f>
        <v>236000</v>
      </c>
      <c r="E71" s="83">
        <v>20500</v>
      </c>
      <c r="F71" s="83">
        <f>F72+F75</f>
        <v>0</v>
      </c>
      <c r="G71" s="83">
        <f>G75</f>
        <v>0</v>
      </c>
      <c r="H71" s="83">
        <f>H75</f>
        <v>0</v>
      </c>
      <c r="I71" s="83">
        <f>I75</f>
        <v>0</v>
      </c>
      <c r="J71" s="83">
        <f aca="true" t="shared" si="33" ref="J71:S71">J72+J75</f>
        <v>236000</v>
      </c>
      <c r="K71" s="83">
        <f t="shared" si="33"/>
        <v>0</v>
      </c>
      <c r="L71" s="83">
        <f t="shared" si="33"/>
        <v>0</v>
      </c>
      <c r="M71" s="83">
        <f t="shared" si="33"/>
        <v>0</v>
      </c>
      <c r="N71" s="83">
        <f t="shared" si="33"/>
        <v>0</v>
      </c>
      <c r="O71" s="83">
        <f t="shared" si="33"/>
        <v>0</v>
      </c>
      <c r="P71" s="83">
        <f t="shared" si="33"/>
        <v>0</v>
      </c>
      <c r="Q71" s="83">
        <f t="shared" si="33"/>
        <v>0</v>
      </c>
      <c r="R71" s="83"/>
      <c r="S71" s="83"/>
    </row>
    <row r="72" spans="1:19" ht="12.75">
      <c r="A72" s="122">
        <v>322</v>
      </c>
      <c r="B72" s="113" t="s">
        <v>31</v>
      </c>
      <c r="C72" s="83"/>
      <c r="D72" s="83">
        <f>D73+D74</f>
        <v>0</v>
      </c>
      <c r="E72" s="83">
        <f aca="true" t="shared" si="34" ref="E72:Q72">E73+E74</f>
        <v>0</v>
      </c>
      <c r="F72" s="83">
        <f t="shared" si="34"/>
        <v>0</v>
      </c>
      <c r="G72" s="83">
        <f t="shared" si="34"/>
        <v>0</v>
      </c>
      <c r="H72" s="83">
        <f t="shared" si="34"/>
        <v>0</v>
      </c>
      <c r="I72" s="83">
        <f t="shared" si="34"/>
        <v>0</v>
      </c>
      <c r="J72" s="83">
        <f t="shared" si="34"/>
        <v>0</v>
      </c>
      <c r="K72" s="83">
        <f t="shared" si="34"/>
        <v>0</v>
      </c>
      <c r="L72" s="83">
        <f t="shared" si="34"/>
        <v>0</v>
      </c>
      <c r="M72" s="83">
        <f t="shared" si="34"/>
        <v>0</v>
      </c>
      <c r="N72" s="83">
        <f t="shared" si="34"/>
        <v>0</v>
      </c>
      <c r="O72" s="83">
        <f t="shared" si="34"/>
        <v>0</v>
      </c>
      <c r="P72" s="83">
        <f t="shared" si="34"/>
        <v>0</v>
      </c>
      <c r="Q72" s="83">
        <f t="shared" si="34"/>
        <v>0</v>
      </c>
      <c r="R72" s="83"/>
      <c r="S72" s="83"/>
    </row>
    <row r="73" spans="1:19" ht="12.75">
      <c r="A73" s="114">
        <v>3221</v>
      </c>
      <c r="B73" s="111" t="s">
        <v>42</v>
      </c>
      <c r="C73" s="84"/>
      <c r="D73" s="84">
        <f>F73+H73+J73+M73+N73+O73+Q73</f>
        <v>0</v>
      </c>
      <c r="E73" s="84"/>
      <c r="F73" s="84"/>
      <c r="G73" s="84"/>
      <c r="H73" s="84"/>
      <c r="I73" s="84"/>
      <c r="J73" s="84">
        <v>0</v>
      </c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.75">
      <c r="A74" s="123">
        <v>3223</v>
      </c>
      <c r="B74" s="111" t="s">
        <v>66</v>
      </c>
      <c r="C74" s="84"/>
      <c r="D74" s="84">
        <f>F74+H74+J74+M74+N74+O74+Q74</f>
        <v>0</v>
      </c>
      <c r="E74" s="84"/>
      <c r="F74" s="84">
        <v>0</v>
      </c>
      <c r="G74" s="84"/>
      <c r="H74" s="84"/>
      <c r="I74" s="84"/>
      <c r="J74" s="84">
        <v>0</v>
      </c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.75">
      <c r="A75" s="122">
        <v>323</v>
      </c>
      <c r="B75" s="113" t="s">
        <v>32</v>
      </c>
      <c r="C75" s="83">
        <v>27000</v>
      </c>
      <c r="D75" s="83">
        <f>D76+D77</f>
        <v>236000</v>
      </c>
      <c r="E75" s="83">
        <v>20500</v>
      </c>
      <c r="F75" s="83">
        <f>F76+F77</f>
        <v>0</v>
      </c>
      <c r="G75" s="83">
        <f aca="true" t="shared" si="35" ref="G75:S75">G76+G77</f>
        <v>0</v>
      </c>
      <c r="H75" s="83">
        <f t="shared" si="35"/>
        <v>0</v>
      </c>
      <c r="I75" s="83">
        <f t="shared" si="35"/>
        <v>0</v>
      </c>
      <c r="J75" s="83">
        <f t="shared" si="35"/>
        <v>236000</v>
      </c>
      <c r="K75" s="83">
        <f t="shared" si="35"/>
        <v>0</v>
      </c>
      <c r="L75" s="83">
        <f t="shared" si="35"/>
        <v>0</v>
      </c>
      <c r="M75" s="83">
        <f t="shared" si="35"/>
        <v>0</v>
      </c>
      <c r="N75" s="83">
        <f t="shared" si="35"/>
        <v>0</v>
      </c>
      <c r="O75" s="83">
        <f t="shared" si="35"/>
        <v>0</v>
      </c>
      <c r="P75" s="83">
        <f t="shared" si="35"/>
        <v>0</v>
      </c>
      <c r="Q75" s="83">
        <f t="shared" si="35"/>
        <v>0</v>
      </c>
      <c r="R75" s="83"/>
      <c r="S75" s="83"/>
    </row>
    <row r="76" spans="1:19" ht="12.75">
      <c r="A76" s="114">
        <v>3237</v>
      </c>
      <c r="B76" s="111" t="s">
        <v>86</v>
      </c>
      <c r="C76" s="84">
        <v>15000</v>
      </c>
      <c r="D76" s="84">
        <f>F76+H76+J76+M76+N76+O76+Q76</f>
        <v>235000</v>
      </c>
      <c r="E76" s="84">
        <v>10000</v>
      </c>
      <c r="F76" s="84"/>
      <c r="G76" s="84"/>
      <c r="H76" s="84"/>
      <c r="I76" s="84"/>
      <c r="J76" s="84">
        <v>235000</v>
      </c>
      <c r="K76" s="84"/>
      <c r="L76" s="84"/>
      <c r="M76" s="84"/>
      <c r="N76" s="84"/>
      <c r="O76" s="84"/>
      <c r="P76" s="84"/>
      <c r="Q76" s="84"/>
      <c r="R76" s="84"/>
      <c r="S76" s="84"/>
    </row>
    <row r="77" spans="1:19" ht="12.75">
      <c r="A77" s="114">
        <v>3233</v>
      </c>
      <c r="B77" s="111" t="s">
        <v>84</v>
      </c>
      <c r="C77" s="84"/>
      <c r="D77" s="84">
        <f>F77+H77+J77+M77+N77+O77+Q77</f>
        <v>1000</v>
      </c>
      <c r="E77" s="84"/>
      <c r="F77" s="84"/>
      <c r="G77" s="84"/>
      <c r="H77" s="84"/>
      <c r="I77" s="84"/>
      <c r="J77" s="84">
        <v>1000</v>
      </c>
      <c r="K77" s="84"/>
      <c r="L77" s="84"/>
      <c r="M77" s="84"/>
      <c r="N77" s="84"/>
      <c r="O77" s="84"/>
      <c r="P77" s="84"/>
      <c r="Q77" s="84"/>
      <c r="R77" s="84"/>
      <c r="S77" s="84"/>
    </row>
    <row r="78" spans="1:19" ht="12.75">
      <c r="A78" s="171" t="s">
        <v>87</v>
      </c>
      <c r="B78" s="172"/>
      <c r="C78" s="83"/>
      <c r="D78" s="83">
        <f>D79</f>
        <v>2000</v>
      </c>
      <c r="E78" s="83"/>
      <c r="F78" s="83">
        <f>F79</f>
        <v>0</v>
      </c>
      <c r="G78" s="83"/>
      <c r="H78" s="83">
        <f>H79</f>
        <v>2000</v>
      </c>
      <c r="I78" s="83"/>
      <c r="J78" s="83">
        <f>J79</f>
        <v>0</v>
      </c>
      <c r="K78" s="83">
        <f>K79</f>
        <v>0</v>
      </c>
      <c r="L78" s="83"/>
      <c r="M78" s="83">
        <f>M79</f>
        <v>0</v>
      </c>
      <c r="N78" s="83">
        <f>N79</f>
        <v>0</v>
      </c>
      <c r="O78" s="83">
        <f>O79</f>
        <v>0</v>
      </c>
      <c r="P78" s="83"/>
      <c r="Q78" s="83">
        <f>Q79</f>
        <v>0</v>
      </c>
      <c r="R78" s="83"/>
      <c r="S78" s="83"/>
    </row>
    <row r="79" spans="1:19" ht="12.75">
      <c r="A79" s="110">
        <v>3</v>
      </c>
      <c r="B79" s="113" t="s">
        <v>62</v>
      </c>
      <c r="C79" s="83">
        <v>27000</v>
      </c>
      <c r="D79" s="83">
        <f>D80</f>
        <v>2000</v>
      </c>
      <c r="E79" s="83">
        <v>20500</v>
      </c>
      <c r="F79" s="83">
        <f>F80</f>
        <v>0</v>
      </c>
      <c r="G79" s="83">
        <f aca="true" t="shared" si="36" ref="G79:S79">G80</f>
        <v>0</v>
      </c>
      <c r="H79" s="83">
        <f t="shared" si="36"/>
        <v>2000</v>
      </c>
      <c r="I79" s="83">
        <f t="shared" si="36"/>
        <v>0</v>
      </c>
      <c r="J79" s="83">
        <f t="shared" si="36"/>
        <v>0</v>
      </c>
      <c r="K79" s="83">
        <f t="shared" si="36"/>
        <v>0</v>
      </c>
      <c r="L79" s="83"/>
      <c r="M79" s="83">
        <f t="shared" si="36"/>
        <v>0</v>
      </c>
      <c r="N79" s="83">
        <f t="shared" si="36"/>
        <v>0</v>
      </c>
      <c r="O79" s="83">
        <f t="shared" si="36"/>
        <v>0</v>
      </c>
      <c r="P79" s="83">
        <f t="shared" si="36"/>
        <v>0</v>
      </c>
      <c r="Q79" s="83">
        <f t="shared" si="36"/>
        <v>0</v>
      </c>
      <c r="R79" s="83"/>
      <c r="S79" s="83"/>
    </row>
    <row r="80" spans="1:19" ht="12.75">
      <c r="A80" s="122">
        <v>32</v>
      </c>
      <c r="B80" s="113" t="s">
        <v>67</v>
      </c>
      <c r="C80" s="83">
        <v>27000</v>
      </c>
      <c r="D80" s="83">
        <f>D81+D83+D85</f>
        <v>2000</v>
      </c>
      <c r="E80" s="83">
        <f aca="true" t="shared" si="37" ref="E80:S80">E81+E83+E85</f>
        <v>10500</v>
      </c>
      <c r="F80" s="83">
        <f t="shared" si="37"/>
        <v>0</v>
      </c>
      <c r="G80" s="83">
        <f t="shared" si="37"/>
        <v>0</v>
      </c>
      <c r="H80" s="83">
        <f t="shared" si="37"/>
        <v>2000</v>
      </c>
      <c r="I80" s="83">
        <f t="shared" si="37"/>
        <v>0</v>
      </c>
      <c r="J80" s="83">
        <f t="shared" si="37"/>
        <v>0</v>
      </c>
      <c r="K80" s="83">
        <f t="shared" si="37"/>
        <v>0</v>
      </c>
      <c r="L80" s="83"/>
      <c r="M80" s="83">
        <f t="shared" si="37"/>
        <v>0</v>
      </c>
      <c r="N80" s="83">
        <f t="shared" si="37"/>
        <v>0</v>
      </c>
      <c r="O80" s="83">
        <f t="shared" si="37"/>
        <v>0</v>
      </c>
      <c r="P80" s="83">
        <f t="shared" si="37"/>
        <v>0</v>
      </c>
      <c r="Q80" s="83">
        <f t="shared" si="37"/>
        <v>0</v>
      </c>
      <c r="R80" s="83"/>
      <c r="S80" s="83"/>
    </row>
    <row r="81" spans="1:19" ht="12.75">
      <c r="A81" s="122">
        <v>321</v>
      </c>
      <c r="B81" s="113" t="s">
        <v>30</v>
      </c>
      <c r="C81" s="83"/>
      <c r="D81" s="83">
        <f>D82</f>
        <v>0</v>
      </c>
      <c r="E81" s="83">
        <f aca="true" t="shared" si="38" ref="E81:S81">E82</f>
        <v>0</v>
      </c>
      <c r="F81" s="83">
        <f t="shared" si="38"/>
        <v>0</v>
      </c>
      <c r="G81" s="83">
        <f t="shared" si="38"/>
        <v>0</v>
      </c>
      <c r="H81" s="83">
        <f t="shared" si="38"/>
        <v>0</v>
      </c>
      <c r="I81" s="83">
        <f t="shared" si="38"/>
        <v>0</v>
      </c>
      <c r="J81" s="83">
        <f t="shared" si="38"/>
        <v>0</v>
      </c>
      <c r="K81" s="83">
        <f t="shared" si="38"/>
        <v>0</v>
      </c>
      <c r="L81" s="83"/>
      <c r="M81" s="83">
        <f t="shared" si="38"/>
        <v>0</v>
      </c>
      <c r="N81" s="83">
        <f t="shared" si="38"/>
        <v>0</v>
      </c>
      <c r="O81" s="83">
        <f t="shared" si="38"/>
        <v>0</v>
      </c>
      <c r="P81" s="83">
        <f t="shared" si="38"/>
        <v>0</v>
      </c>
      <c r="Q81" s="83">
        <f t="shared" si="38"/>
        <v>0</v>
      </c>
      <c r="R81" s="83"/>
      <c r="S81" s="83"/>
    </row>
    <row r="82" spans="1:19" ht="12.75">
      <c r="A82" s="123">
        <v>3211</v>
      </c>
      <c r="B82" s="111" t="s">
        <v>40</v>
      </c>
      <c r="C82" s="84"/>
      <c r="D82" s="84">
        <f>F82+H82+J82+M82+N82+O82+Q82</f>
        <v>0</v>
      </c>
      <c r="E82" s="84"/>
      <c r="F82" s="84">
        <v>0</v>
      </c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</row>
    <row r="83" spans="1:19" ht="12.75">
      <c r="A83" s="122">
        <v>323</v>
      </c>
      <c r="B83" s="113" t="s">
        <v>32</v>
      </c>
      <c r="C83" s="83"/>
      <c r="D83" s="83">
        <f>D84</f>
        <v>0</v>
      </c>
      <c r="E83" s="83">
        <f aca="true" t="shared" si="39" ref="E83:S83">E84</f>
        <v>0</v>
      </c>
      <c r="F83" s="83">
        <f t="shared" si="39"/>
        <v>0</v>
      </c>
      <c r="G83" s="83">
        <f t="shared" si="39"/>
        <v>0</v>
      </c>
      <c r="H83" s="83">
        <f t="shared" si="39"/>
        <v>0</v>
      </c>
      <c r="I83" s="83">
        <f t="shared" si="39"/>
        <v>0</v>
      </c>
      <c r="J83" s="83">
        <f t="shared" si="39"/>
        <v>0</v>
      </c>
      <c r="K83" s="83">
        <f t="shared" si="39"/>
        <v>0</v>
      </c>
      <c r="L83" s="83"/>
      <c r="M83" s="83">
        <f t="shared" si="39"/>
        <v>0</v>
      </c>
      <c r="N83" s="83">
        <f t="shared" si="39"/>
        <v>0</v>
      </c>
      <c r="O83" s="83">
        <f t="shared" si="39"/>
        <v>0</v>
      </c>
      <c r="P83" s="83">
        <f t="shared" si="39"/>
        <v>0</v>
      </c>
      <c r="Q83" s="83">
        <f t="shared" si="39"/>
        <v>0</v>
      </c>
      <c r="R83" s="83"/>
      <c r="S83" s="83"/>
    </row>
    <row r="84" spans="1:19" ht="12.75">
      <c r="A84" s="123">
        <v>3237</v>
      </c>
      <c r="B84" s="111" t="s">
        <v>47</v>
      </c>
      <c r="C84" s="84"/>
      <c r="D84" s="84">
        <f>F84+H84+J84+M84+N84+O84+Q84</f>
        <v>0</v>
      </c>
      <c r="E84" s="84"/>
      <c r="F84" s="84">
        <v>0</v>
      </c>
      <c r="G84" s="84"/>
      <c r="H84" s="84">
        <v>0</v>
      </c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</row>
    <row r="85" spans="1:19" ht="12.75">
      <c r="A85" s="122">
        <v>329</v>
      </c>
      <c r="B85" s="113" t="s">
        <v>68</v>
      </c>
      <c r="C85" s="83">
        <v>27000</v>
      </c>
      <c r="D85" s="83">
        <f aca="true" t="shared" si="40" ref="D85:S85">D86</f>
        <v>2000</v>
      </c>
      <c r="E85" s="83">
        <f t="shared" si="40"/>
        <v>10500</v>
      </c>
      <c r="F85" s="83">
        <f t="shared" si="40"/>
        <v>0</v>
      </c>
      <c r="G85" s="83">
        <f t="shared" si="40"/>
        <v>0</v>
      </c>
      <c r="H85" s="83">
        <f t="shared" si="40"/>
        <v>2000</v>
      </c>
      <c r="I85" s="83">
        <f t="shared" si="40"/>
        <v>0</v>
      </c>
      <c r="J85" s="83">
        <f t="shared" si="40"/>
        <v>0</v>
      </c>
      <c r="K85" s="83">
        <f t="shared" si="40"/>
        <v>0</v>
      </c>
      <c r="L85" s="83"/>
      <c r="M85" s="83">
        <f t="shared" si="40"/>
        <v>0</v>
      </c>
      <c r="N85" s="83">
        <f t="shared" si="40"/>
        <v>0</v>
      </c>
      <c r="O85" s="83">
        <f t="shared" si="40"/>
        <v>0</v>
      </c>
      <c r="P85" s="83">
        <f t="shared" si="40"/>
        <v>0</v>
      </c>
      <c r="Q85" s="83">
        <f t="shared" si="40"/>
        <v>0</v>
      </c>
      <c r="R85" s="83"/>
      <c r="S85" s="83"/>
    </row>
    <row r="86" spans="1:19" ht="12.75">
      <c r="A86" s="114">
        <v>3299</v>
      </c>
      <c r="B86" s="111" t="s">
        <v>69</v>
      </c>
      <c r="C86" s="84">
        <v>12000</v>
      </c>
      <c r="D86" s="84">
        <f>F86+H86+J86+M86+N86+O86+Q86</f>
        <v>2000</v>
      </c>
      <c r="E86" s="84">
        <v>10500</v>
      </c>
      <c r="F86" s="84">
        <v>0</v>
      </c>
      <c r="G86" s="84"/>
      <c r="H86" s="84">
        <v>2000</v>
      </c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</row>
    <row r="87" spans="1:19" ht="12.75">
      <c r="A87" s="124"/>
      <c r="B87" s="125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</row>
    <row r="88" spans="1:19" ht="12.75">
      <c r="A88" s="171" t="s">
        <v>89</v>
      </c>
      <c r="B88" s="172"/>
      <c r="C88" s="83"/>
      <c r="D88" s="83">
        <f>D89</f>
        <v>19500</v>
      </c>
      <c r="E88" s="83"/>
      <c r="F88" s="83">
        <f>F89</f>
        <v>0</v>
      </c>
      <c r="G88" s="83"/>
      <c r="H88" s="83">
        <f>H89</f>
        <v>0</v>
      </c>
      <c r="I88" s="83"/>
      <c r="J88" s="83">
        <f aca="true" t="shared" si="41" ref="J88:O88">J89</f>
        <v>6500</v>
      </c>
      <c r="K88" s="83">
        <f t="shared" si="41"/>
        <v>0</v>
      </c>
      <c r="L88" s="83">
        <f t="shared" si="41"/>
        <v>0</v>
      </c>
      <c r="M88" s="83">
        <f t="shared" si="41"/>
        <v>0</v>
      </c>
      <c r="N88" s="83">
        <f t="shared" si="41"/>
        <v>0</v>
      </c>
      <c r="O88" s="83">
        <f t="shared" si="41"/>
        <v>0</v>
      </c>
      <c r="P88" s="83"/>
      <c r="Q88" s="83">
        <f>Q89</f>
        <v>13000</v>
      </c>
      <c r="R88" s="83"/>
      <c r="S88" s="83"/>
    </row>
    <row r="89" spans="1:19" ht="13.5" customHeight="1">
      <c r="A89" s="110">
        <v>3</v>
      </c>
      <c r="B89" s="113" t="s">
        <v>62</v>
      </c>
      <c r="C89" s="83">
        <v>27000</v>
      </c>
      <c r="D89" s="83">
        <f>D90</f>
        <v>19500</v>
      </c>
      <c r="E89" s="83">
        <v>20500</v>
      </c>
      <c r="F89" s="83">
        <f>F90</f>
        <v>0</v>
      </c>
      <c r="G89" s="83">
        <f aca="true" t="shared" si="42" ref="G89:S89">G90</f>
        <v>0</v>
      </c>
      <c r="H89" s="83">
        <f t="shared" si="42"/>
        <v>0</v>
      </c>
      <c r="I89" s="83">
        <f t="shared" si="42"/>
        <v>0</v>
      </c>
      <c r="J89" s="83">
        <f t="shared" si="42"/>
        <v>6500</v>
      </c>
      <c r="K89" s="83">
        <f t="shared" si="42"/>
        <v>0</v>
      </c>
      <c r="L89" s="83">
        <f t="shared" si="42"/>
        <v>0</v>
      </c>
      <c r="M89" s="83">
        <f t="shared" si="42"/>
        <v>0</v>
      </c>
      <c r="N89" s="83">
        <f t="shared" si="42"/>
        <v>0</v>
      </c>
      <c r="O89" s="83">
        <f t="shared" si="42"/>
        <v>0</v>
      </c>
      <c r="P89" s="83">
        <f t="shared" si="42"/>
        <v>0</v>
      </c>
      <c r="Q89" s="83">
        <f t="shared" si="42"/>
        <v>13000</v>
      </c>
      <c r="R89" s="83"/>
      <c r="S89" s="83"/>
    </row>
    <row r="90" spans="1:19" ht="12.75">
      <c r="A90" s="122">
        <v>32</v>
      </c>
      <c r="B90" s="113" t="s">
        <v>67</v>
      </c>
      <c r="C90" s="83">
        <v>27000</v>
      </c>
      <c r="D90" s="83">
        <f aca="true" t="shared" si="43" ref="D90:S90">D91+D93+D95</f>
        <v>19500</v>
      </c>
      <c r="E90" s="83">
        <f t="shared" si="43"/>
        <v>20500</v>
      </c>
      <c r="F90" s="83">
        <f t="shared" si="43"/>
        <v>0</v>
      </c>
      <c r="G90" s="83">
        <f t="shared" si="43"/>
        <v>0</v>
      </c>
      <c r="H90" s="83">
        <f t="shared" si="43"/>
        <v>0</v>
      </c>
      <c r="I90" s="83">
        <f t="shared" si="43"/>
        <v>0</v>
      </c>
      <c r="J90" s="83">
        <f t="shared" si="43"/>
        <v>6500</v>
      </c>
      <c r="K90" s="83">
        <f t="shared" si="43"/>
        <v>0</v>
      </c>
      <c r="L90" s="83">
        <f t="shared" si="43"/>
        <v>0</v>
      </c>
      <c r="M90" s="83">
        <f t="shared" si="43"/>
        <v>0</v>
      </c>
      <c r="N90" s="83">
        <f t="shared" si="43"/>
        <v>0</v>
      </c>
      <c r="O90" s="83">
        <f t="shared" si="43"/>
        <v>0</v>
      </c>
      <c r="P90" s="83">
        <f t="shared" si="43"/>
        <v>0</v>
      </c>
      <c r="Q90" s="83">
        <f t="shared" si="43"/>
        <v>13000</v>
      </c>
      <c r="R90" s="83"/>
      <c r="S90" s="83"/>
    </row>
    <row r="91" spans="1:19" ht="12.75">
      <c r="A91" s="122">
        <v>321</v>
      </c>
      <c r="B91" s="113" t="s">
        <v>30</v>
      </c>
      <c r="C91" s="83"/>
      <c r="D91" s="83">
        <f>D92</f>
        <v>0</v>
      </c>
      <c r="E91" s="83">
        <f aca="true" t="shared" si="44" ref="E91:S91">E92</f>
        <v>0</v>
      </c>
      <c r="F91" s="83">
        <f t="shared" si="44"/>
        <v>0</v>
      </c>
      <c r="G91" s="83">
        <f t="shared" si="44"/>
        <v>0</v>
      </c>
      <c r="H91" s="83">
        <f t="shared" si="44"/>
        <v>0</v>
      </c>
      <c r="I91" s="83">
        <f t="shared" si="44"/>
        <v>0</v>
      </c>
      <c r="J91" s="83">
        <f t="shared" si="44"/>
        <v>0</v>
      </c>
      <c r="K91" s="83">
        <f t="shared" si="44"/>
        <v>0</v>
      </c>
      <c r="L91" s="83">
        <f t="shared" si="44"/>
        <v>0</v>
      </c>
      <c r="M91" s="83">
        <f t="shared" si="44"/>
        <v>0</v>
      </c>
      <c r="N91" s="83">
        <f t="shared" si="44"/>
        <v>0</v>
      </c>
      <c r="O91" s="83">
        <f t="shared" si="44"/>
        <v>0</v>
      </c>
      <c r="P91" s="83">
        <f t="shared" si="44"/>
        <v>0</v>
      </c>
      <c r="Q91" s="83">
        <f t="shared" si="44"/>
        <v>0</v>
      </c>
      <c r="R91" s="83"/>
      <c r="S91" s="83"/>
    </row>
    <row r="92" spans="1:19" ht="12.75">
      <c r="A92" s="123">
        <v>3211</v>
      </c>
      <c r="B92" s="111" t="s">
        <v>40</v>
      </c>
      <c r="C92" s="84"/>
      <c r="D92" s="84">
        <f>F92+H92+J92+M92+N92+O92+Q92</f>
        <v>0</v>
      </c>
      <c r="E92" s="84"/>
      <c r="F92" s="84">
        <v>0</v>
      </c>
      <c r="G92" s="84"/>
      <c r="H92" s="84"/>
      <c r="I92" s="84"/>
      <c r="J92" s="84">
        <v>0</v>
      </c>
      <c r="K92" s="84"/>
      <c r="L92" s="84"/>
      <c r="M92" s="84"/>
      <c r="N92" s="84"/>
      <c r="O92" s="84"/>
      <c r="P92" s="84"/>
      <c r="Q92" s="84"/>
      <c r="R92" s="84"/>
      <c r="S92" s="84"/>
    </row>
    <row r="93" spans="1:19" ht="12.75">
      <c r="A93" s="122">
        <v>323</v>
      </c>
      <c r="B93" s="113" t="s">
        <v>32</v>
      </c>
      <c r="C93" s="83"/>
      <c r="D93" s="83">
        <f>D94</f>
        <v>0</v>
      </c>
      <c r="E93" s="83">
        <f aca="true" t="shared" si="45" ref="E93:S93">E94</f>
        <v>0</v>
      </c>
      <c r="F93" s="83">
        <f t="shared" si="45"/>
        <v>0</v>
      </c>
      <c r="G93" s="83">
        <f t="shared" si="45"/>
        <v>0</v>
      </c>
      <c r="H93" s="83">
        <f t="shared" si="45"/>
        <v>0</v>
      </c>
      <c r="I93" s="83">
        <f t="shared" si="45"/>
        <v>0</v>
      </c>
      <c r="J93" s="83">
        <f t="shared" si="45"/>
        <v>0</v>
      </c>
      <c r="K93" s="83">
        <f t="shared" si="45"/>
        <v>0</v>
      </c>
      <c r="L93" s="83">
        <f t="shared" si="45"/>
        <v>0</v>
      </c>
      <c r="M93" s="83">
        <f t="shared" si="45"/>
        <v>0</v>
      </c>
      <c r="N93" s="83">
        <f t="shared" si="45"/>
        <v>0</v>
      </c>
      <c r="O93" s="83">
        <f t="shared" si="45"/>
        <v>0</v>
      </c>
      <c r="P93" s="83">
        <f t="shared" si="45"/>
        <v>0</v>
      </c>
      <c r="Q93" s="83">
        <f t="shared" si="45"/>
        <v>0</v>
      </c>
      <c r="R93" s="83"/>
      <c r="S93" s="83"/>
    </row>
    <row r="94" spans="1:19" ht="12.75">
      <c r="A94" s="123">
        <v>3231</v>
      </c>
      <c r="B94" s="111" t="s">
        <v>83</v>
      </c>
      <c r="C94" s="84"/>
      <c r="D94" s="84">
        <f>F94+H94+J94+M94+N94+O94+Q94</f>
        <v>0</v>
      </c>
      <c r="E94" s="84"/>
      <c r="F94" s="84">
        <v>0</v>
      </c>
      <c r="G94" s="84"/>
      <c r="H94" s="84"/>
      <c r="I94" s="84"/>
      <c r="J94" s="84">
        <v>0</v>
      </c>
      <c r="K94" s="84"/>
      <c r="L94" s="84"/>
      <c r="M94" s="84"/>
      <c r="N94" s="84"/>
      <c r="O94" s="84"/>
      <c r="P94" s="84"/>
      <c r="Q94" s="84"/>
      <c r="R94" s="84"/>
      <c r="S94" s="84"/>
    </row>
    <row r="95" spans="1:19" ht="12.75">
      <c r="A95" s="122">
        <v>329</v>
      </c>
      <c r="B95" s="113" t="s">
        <v>33</v>
      </c>
      <c r="C95" s="83">
        <v>27000</v>
      </c>
      <c r="D95" s="83">
        <f>D96+D97</f>
        <v>19500</v>
      </c>
      <c r="E95" s="83">
        <v>20500</v>
      </c>
      <c r="F95" s="83">
        <f>F96+F97</f>
        <v>0</v>
      </c>
      <c r="G95" s="83">
        <f aca="true" t="shared" si="46" ref="G95:S95">G96+G97</f>
        <v>0</v>
      </c>
      <c r="H95" s="83">
        <f t="shared" si="46"/>
        <v>0</v>
      </c>
      <c r="I95" s="83">
        <f t="shared" si="46"/>
        <v>0</v>
      </c>
      <c r="J95" s="83">
        <f t="shared" si="46"/>
        <v>6500</v>
      </c>
      <c r="K95" s="83">
        <f t="shared" si="46"/>
        <v>0</v>
      </c>
      <c r="L95" s="83">
        <f t="shared" si="46"/>
        <v>0</v>
      </c>
      <c r="M95" s="83">
        <f t="shared" si="46"/>
        <v>0</v>
      </c>
      <c r="N95" s="83">
        <f t="shared" si="46"/>
        <v>0</v>
      </c>
      <c r="O95" s="83">
        <f t="shared" si="46"/>
        <v>0</v>
      </c>
      <c r="P95" s="83">
        <f t="shared" si="46"/>
        <v>0</v>
      </c>
      <c r="Q95" s="83">
        <f t="shared" si="46"/>
        <v>13000</v>
      </c>
      <c r="R95" s="83"/>
      <c r="S95" s="83"/>
    </row>
    <row r="96" spans="1:19" ht="12.75">
      <c r="A96" s="114">
        <v>3291</v>
      </c>
      <c r="B96" s="111" t="s">
        <v>115</v>
      </c>
      <c r="C96" s="84">
        <v>15000</v>
      </c>
      <c r="D96" s="84">
        <f>F96+H96+J96+M96+N96+O96+Q96</f>
        <v>0</v>
      </c>
      <c r="E96" s="84">
        <v>10000</v>
      </c>
      <c r="F96" s="84">
        <v>0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1:19" ht="12.75">
      <c r="A97" s="114">
        <v>3299</v>
      </c>
      <c r="B97" s="111" t="s">
        <v>101</v>
      </c>
      <c r="C97" s="84">
        <v>12000</v>
      </c>
      <c r="D97" s="84">
        <f>F97+H97+J97+M97+N97+O97+Q97</f>
        <v>19500</v>
      </c>
      <c r="E97" s="84">
        <v>10500</v>
      </c>
      <c r="F97" s="84">
        <v>0</v>
      </c>
      <c r="G97" s="84"/>
      <c r="H97" s="84"/>
      <c r="I97" s="84"/>
      <c r="J97" s="84">
        <v>6500</v>
      </c>
      <c r="K97" s="84"/>
      <c r="L97" s="84"/>
      <c r="M97" s="84"/>
      <c r="N97" s="84">
        <v>0</v>
      </c>
      <c r="O97" s="84"/>
      <c r="P97" s="84"/>
      <c r="Q97" s="84">
        <v>13000</v>
      </c>
      <c r="R97" s="84"/>
      <c r="S97" s="84"/>
    </row>
    <row r="98" spans="1:19" ht="12.75">
      <c r="A98" s="114"/>
      <c r="B98" s="111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1:19" ht="12.75">
      <c r="A99" s="171" t="s">
        <v>131</v>
      </c>
      <c r="B99" s="172"/>
      <c r="C99" s="83"/>
      <c r="D99" s="83">
        <f>D100</f>
        <v>0</v>
      </c>
      <c r="E99" s="83"/>
      <c r="F99" s="83">
        <f>F100</f>
        <v>0</v>
      </c>
      <c r="G99" s="83"/>
      <c r="H99" s="83">
        <f>H100</f>
        <v>0</v>
      </c>
      <c r="I99" s="83"/>
      <c r="J99" s="83">
        <f aca="true" t="shared" si="47" ref="J99:O99">J100</f>
        <v>0</v>
      </c>
      <c r="K99" s="83">
        <f t="shared" si="47"/>
        <v>0</v>
      </c>
      <c r="L99" s="83">
        <f t="shared" si="47"/>
        <v>0</v>
      </c>
      <c r="M99" s="83">
        <f t="shared" si="47"/>
        <v>0</v>
      </c>
      <c r="N99" s="83">
        <f t="shared" si="47"/>
        <v>0</v>
      </c>
      <c r="O99" s="83">
        <f t="shared" si="47"/>
        <v>0</v>
      </c>
      <c r="P99" s="83"/>
      <c r="Q99" s="83">
        <f>Q100</f>
        <v>0</v>
      </c>
      <c r="R99" s="83"/>
      <c r="S99" s="83"/>
    </row>
    <row r="100" spans="1:19" ht="12.75">
      <c r="A100" s="110">
        <v>3</v>
      </c>
      <c r="B100" s="113" t="s">
        <v>62</v>
      </c>
      <c r="C100" s="83">
        <v>27000</v>
      </c>
      <c r="D100" s="83">
        <f>D101</f>
        <v>0</v>
      </c>
      <c r="E100" s="83">
        <v>20500</v>
      </c>
      <c r="F100" s="83">
        <f>F101</f>
        <v>0</v>
      </c>
      <c r="G100" s="83">
        <f aca="true" t="shared" si="48" ref="G100:S101">G101</f>
        <v>0</v>
      </c>
      <c r="H100" s="83">
        <f t="shared" si="48"/>
        <v>0</v>
      </c>
      <c r="I100" s="83">
        <f t="shared" si="48"/>
        <v>0</v>
      </c>
      <c r="J100" s="83">
        <f t="shared" si="48"/>
        <v>0</v>
      </c>
      <c r="K100" s="83">
        <f t="shared" si="48"/>
        <v>0</v>
      </c>
      <c r="L100" s="83">
        <f t="shared" si="48"/>
        <v>0</v>
      </c>
      <c r="M100" s="83">
        <f t="shared" si="48"/>
        <v>0</v>
      </c>
      <c r="N100" s="83">
        <f t="shared" si="48"/>
        <v>0</v>
      </c>
      <c r="O100" s="83">
        <f t="shared" si="48"/>
        <v>0</v>
      </c>
      <c r="P100" s="83">
        <f t="shared" si="48"/>
        <v>0</v>
      </c>
      <c r="Q100" s="83">
        <f t="shared" si="48"/>
        <v>0</v>
      </c>
      <c r="R100" s="83"/>
      <c r="S100" s="83"/>
    </row>
    <row r="101" spans="1:19" ht="25.5">
      <c r="A101" s="122">
        <v>37</v>
      </c>
      <c r="B101" s="113" t="s">
        <v>125</v>
      </c>
      <c r="C101" s="83">
        <v>27000</v>
      </c>
      <c r="D101" s="83">
        <f>D102</f>
        <v>0</v>
      </c>
      <c r="E101" s="83">
        <f>E102</f>
        <v>20500</v>
      </c>
      <c r="F101" s="83">
        <f>F102</f>
        <v>0</v>
      </c>
      <c r="G101" s="83">
        <f t="shared" si="48"/>
        <v>0</v>
      </c>
      <c r="H101" s="83">
        <f t="shared" si="48"/>
        <v>0</v>
      </c>
      <c r="I101" s="83">
        <f t="shared" si="48"/>
        <v>0</v>
      </c>
      <c r="J101" s="83">
        <f t="shared" si="48"/>
        <v>0</v>
      </c>
      <c r="K101" s="83">
        <f t="shared" si="48"/>
        <v>0</v>
      </c>
      <c r="L101" s="83">
        <f t="shared" si="48"/>
        <v>0</v>
      </c>
      <c r="M101" s="83">
        <f t="shared" si="48"/>
        <v>0</v>
      </c>
      <c r="N101" s="83">
        <f t="shared" si="48"/>
        <v>0</v>
      </c>
      <c r="O101" s="83">
        <f t="shared" si="48"/>
        <v>0</v>
      </c>
      <c r="P101" s="83">
        <f t="shared" si="48"/>
        <v>0</v>
      </c>
      <c r="Q101" s="83">
        <f t="shared" si="48"/>
        <v>0</v>
      </c>
      <c r="R101" s="83"/>
      <c r="S101" s="83"/>
    </row>
    <row r="102" spans="1:19" ht="25.5">
      <c r="A102" s="122">
        <v>372</v>
      </c>
      <c r="B102" s="113" t="s">
        <v>126</v>
      </c>
      <c r="C102" s="83">
        <v>27000</v>
      </c>
      <c r="D102" s="83">
        <f>D103</f>
        <v>0</v>
      </c>
      <c r="E102" s="83">
        <v>20500</v>
      </c>
      <c r="F102" s="83">
        <f>F103</f>
        <v>0</v>
      </c>
      <c r="G102" s="83">
        <f aca="true" t="shared" si="49" ref="G102:S102">G103+G114</f>
        <v>0</v>
      </c>
      <c r="H102" s="83">
        <f t="shared" si="49"/>
        <v>0</v>
      </c>
      <c r="I102" s="83">
        <f t="shared" si="49"/>
        <v>0</v>
      </c>
      <c r="J102" s="83">
        <f t="shared" si="49"/>
        <v>0</v>
      </c>
      <c r="K102" s="83">
        <f t="shared" si="49"/>
        <v>0</v>
      </c>
      <c r="L102" s="83">
        <f t="shared" si="49"/>
        <v>0</v>
      </c>
      <c r="M102" s="83">
        <f t="shared" si="49"/>
        <v>0</v>
      </c>
      <c r="N102" s="83">
        <f t="shared" si="49"/>
        <v>0</v>
      </c>
      <c r="O102" s="83">
        <f t="shared" si="49"/>
        <v>0</v>
      </c>
      <c r="P102" s="83">
        <f t="shared" si="49"/>
        <v>0</v>
      </c>
      <c r="Q102" s="83">
        <f t="shared" si="49"/>
        <v>0</v>
      </c>
      <c r="R102" s="83"/>
      <c r="S102" s="83"/>
    </row>
    <row r="103" spans="1:19" ht="25.5">
      <c r="A103" s="114">
        <v>3723</v>
      </c>
      <c r="B103" s="111" t="s">
        <v>127</v>
      </c>
      <c r="C103" s="84">
        <v>15000</v>
      </c>
      <c r="D103" s="84">
        <f>F103+H103+J103+M103+N103+O103+Q103</f>
        <v>0</v>
      </c>
      <c r="E103" s="84">
        <v>10000</v>
      </c>
      <c r="F103" s="84">
        <v>0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1:19" ht="12.75">
      <c r="A104" s="114"/>
      <c r="B104" s="111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</row>
    <row r="105" spans="1:19" ht="12.75">
      <c r="A105" s="171" t="s">
        <v>130</v>
      </c>
      <c r="B105" s="172"/>
      <c r="C105" s="83"/>
      <c r="D105" s="83">
        <f>D106</f>
        <v>533400</v>
      </c>
      <c r="E105" s="83">
        <f aca="true" t="shared" si="50" ref="E105:S105">E106</f>
        <v>20500</v>
      </c>
      <c r="F105" s="83">
        <f t="shared" si="50"/>
        <v>0</v>
      </c>
      <c r="G105" s="83">
        <f t="shared" si="50"/>
        <v>0</v>
      </c>
      <c r="H105" s="83">
        <f t="shared" si="50"/>
        <v>0</v>
      </c>
      <c r="I105" s="83">
        <f t="shared" si="50"/>
        <v>0</v>
      </c>
      <c r="J105" s="83">
        <f t="shared" si="50"/>
        <v>0</v>
      </c>
      <c r="K105" s="83">
        <f t="shared" si="50"/>
        <v>0</v>
      </c>
      <c r="L105" s="83">
        <f t="shared" si="50"/>
        <v>533400</v>
      </c>
      <c r="M105" s="83">
        <f t="shared" si="50"/>
        <v>0</v>
      </c>
      <c r="N105" s="83">
        <f t="shared" si="50"/>
        <v>0</v>
      </c>
      <c r="O105" s="83">
        <f t="shared" si="50"/>
        <v>0</v>
      </c>
      <c r="P105" s="83">
        <f t="shared" si="50"/>
        <v>0</v>
      </c>
      <c r="Q105" s="83">
        <f t="shared" si="50"/>
        <v>0</v>
      </c>
      <c r="R105" s="83"/>
      <c r="S105" s="83"/>
    </row>
    <row r="106" spans="1:19" ht="12.75">
      <c r="A106" s="110">
        <v>3</v>
      </c>
      <c r="B106" s="113" t="s">
        <v>62</v>
      </c>
      <c r="C106" s="83">
        <v>27000</v>
      </c>
      <c r="D106" s="83">
        <f>D107+D111</f>
        <v>533400</v>
      </c>
      <c r="E106" s="83">
        <f aca="true" t="shared" si="51" ref="E106:S106">E107+E111</f>
        <v>20500</v>
      </c>
      <c r="F106" s="83">
        <f t="shared" si="51"/>
        <v>0</v>
      </c>
      <c r="G106" s="83">
        <f t="shared" si="51"/>
        <v>0</v>
      </c>
      <c r="H106" s="83">
        <f t="shared" si="51"/>
        <v>0</v>
      </c>
      <c r="I106" s="83">
        <f t="shared" si="51"/>
        <v>0</v>
      </c>
      <c r="J106" s="83">
        <f t="shared" si="51"/>
        <v>0</v>
      </c>
      <c r="K106" s="83">
        <f t="shared" si="51"/>
        <v>0</v>
      </c>
      <c r="L106" s="83">
        <f t="shared" si="51"/>
        <v>533400</v>
      </c>
      <c r="M106" s="83">
        <f t="shared" si="51"/>
        <v>0</v>
      </c>
      <c r="N106" s="83">
        <f t="shared" si="51"/>
        <v>0</v>
      </c>
      <c r="O106" s="83">
        <f t="shared" si="51"/>
        <v>0</v>
      </c>
      <c r="P106" s="83">
        <f t="shared" si="51"/>
        <v>0</v>
      </c>
      <c r="Q106" s="83">
        <f t="shared" si="51"/>
        <v>0</v>
      </c>
      <c r="R106" s="83"/>
      <c r="S106" s="83"/>
    </row>
    <row r="107" spans="1:19" ht="12.75">
      <c r="A107" s="122">
        <v>32</v>
      </c>
      <c r="B107" s="113" t="s">
        <v>67</v>
      </c>
      <c r="C107" s="83">
        <v>27000</v>
      </c>
      <c r="D107" s="83">
        <f>D108</f>
        <v>0</v>
      </c>
      <c r="E107" s="83">
        <f>E108</f>
        <v>20500</v>
      </c>
      <c r="F107" s="83">
        <f>F108</f>
        <v>0</v>
      </c>
      <c r="G107" s="83">
        <f aca="true" t="shared" si="52" ref="G107:S107">G108</f>
        <v>0</v>
      </c>
      <c r="H107" s="83">
        <f t="shared" si="52"/>
        <v>0</v>
      </c>
      <c r="I107" s="83">
        <f t="shared" si="52"/>
        <v>0</v>
      </c>
      <c r="J107" s="83">
        <f t="shared" si="52"/>
        <v>0</v>
      </c>
      <c r="K107" s="83">
        <f t="shared" si="52"/>
        <v>0</v>
      </c>
      <c r="L107" s="83">
        <f t="shared" si="52"/>
        <v>0</v>
      </c>
      <c r="M107" s="83">
        <f t="shared" si="52"/>
        <v>0</v>
      </c>
      <c r="N107" s="83">
        <f t="shared" si="52"/>
        <v>0</v>
      </c>
      <c r="O107" s="83">
        <f t="shared" si="52"/>
        <v>0</v>
      </c>
      <c r="P107" s="83">
        <f t="shared" si="52"/>
        <v>0</v>
      </c>
      <c r="Q107" s="83">
        <f t="shared" si="52"/>
        <v>0</v>
      </c>
      <c r="R107" s="83"/>
      <c r="S107" s="83"/>
    </row>
    <row r="108" spans="1:19" ht="12.75">
      <c r="A108" s="122">
        <v>321</v>
      </c>
      <c r="B108" s="113" t="s">
        <v>30</v>
      </c>
      <c r="C108" s="83">
        <v>27000</v>
      </c>
      <c r="D108" s="83">
        <f>D109+D110</f>
        <v>0</v>
      </c>
      <c r="E108" s="83">
        <v>20500</v>
      </c>
      <c r="F108" s="83">
        <f>F109+F110</f>
        <v>0</v>
      </c>
      <c r="G108" s="83">
        <f>G109+G132</f>
        <v>0</v>
      </c>
      <c r="H108" s="83">
        <f>H109+H132</f>
        <v>0</v>
      </c>
      <c r="I108" s="83">
        <f>I109+I132</f>
        <v>0</v>
      </c>
      <c r="J108" s="83">
        <f>J109+J132</f>
        <v>0</v>
      </c>
      <c r="K108" s="83">
        <f>K109+K132</f>
        <v>0</v>
      </c>
      <c r="L108" s="83">
        <f>L109+L110</f>
        <v>0</v>
      </c>
      <c r="M108" s="83">
        <f>M109+M132</f>
        <v>0</v>
      </c>
      <c r="N108" s="83">
        <f>N109+N132</f>
        <v>0</v>
      </c>
      <c r="O108" s="83">
        <f>O109+O132</f>
        <v>0</v>
      </c>
      <c r="P108" s="83">
        <f>P109+P132</f>
        <v>0</v>
      </c>
      <c r="Q108" s="83">
        <f>Q109+Q132</f>
        <v>0</v>
      </c>
      <c r="R108" s="83"/>
      <c r="S108" s="83"/>
    </row>
    <row r="109" spans="1:19" ht="12.75">
      <c r="A109" s="114">
        <v>3211</v>
      </c>
      <c r="B109" s="111" t="s">
        <v>40</v>
      </c>
      <c r="C109" s="84">
        <v>15000</v>
      </c>
      <c r="D109" s="84">
        <f>F109+H109+J109+L109+M109+N109+O109+Q109</f>
        <v>0</v>
      </c>
      <c r="E109" s="84">
        <v>10000</v>
      </c>
      <c r="F109" s="84"/>
      <c r="G109" s="84"/>
      <c r="H109" s="84"/>
      <c r="I109" s="84"/>
      <c r="J109" s="84">
        <v>0</v>
      </c>
      <c r="K109" s="84"/>
      <c r="L109" s="84"/>
      <c r="M109" s="84"/>
      <c r="N109" s="84"/>
      <c r="O109" s="84"/>
      <c r="P109" s="84"/>
      <c r="Q109" s="84"/>
      <c r="R109" s="84"/>
      <c r="S109" s="84"/>
    </row>
    <row r="110" spans="1:19" ht="12.75">
      <c r="A110" s="114">
        <v>3213</v>
      </c>
      <c r="B110" s="111" t="s">
        <v>80</v>
      </c>
      <c r="C110" s="84"/>
      <c r="D110" s="84">
        <f>F110+H110+J110+L110+M110+N110+O110+Q110</f>
        <v>0</v>
      </c>
      <c r="E110" s="84"/>
      <c r="F110" s="84"/>
      <c r="G110" s="84"/>
      <c r="H110" s="84"/>
      <c r="I110" s="84"/>
      <c r="J110" s="84"/>
      <c r="K110" s="84"/>
      <c r="L110" s="84">
        <v>0</v>
      </c>
      <c r="M110" s="84"/>
      <c r="N110" s="84"/>
      <c r="O110" s="84"/>
      <c r="P110" s="84"/>
      <c r="Q110" s="84"/>
      <c r="R110" s="84"/>
      <c r="S110" s="84"/>
    </row>
    <row r="111" spans="1:19" s="109" customFormat="1" ht="12.75">
      <c r="A111" s="110">
        <v>329</v>
      </c>
      <c r="B111" s="113" t="s">
        <v>45</v>
      </c>
      <c r="C111" s="83"/>
      <c r="D111" s="83">
        <f>D112</f>
        <v>533400</v>
      </c>
      <c r="E111" s="83">
        <f aca="true" t="shared" si="53" ref="E111:Q111">E112</f>
        <v>0</v>
      </c>
      <c r="F111" s="83">
        <f t="shared" si="53"/>
        <v>0</v>
      </c>
      <c r="G111" s="83">
        <f t="shared" si="53"/>
        <v>0</v>
      </c>
      <c r="H111" s="83">
        <f t="shared" si="53"/>
        <v>0</v>
      </c>
      <c r="I111" s="83">
        <f t="shared" si="53"/>
        <v>0</v>
      </c>
      <c r="J111" s="83">
        <f t="shared" si="53"/>
        <v>0</v>
      </c>
      <c r="K111" s="83">
        <f t="shared" si="53"/>
        <v>0</v>
      </c>
      <c r="L111" s="83">
        <f t="shared" si="53"/>
        <v>533400</v>
      </c>
      <c r="M111" s="83">
        <f t="shared" si="53"/>
        <v>0</v>
      </c>
      <c r="N111" s="83">
        <f t="shared" si="53"/>
        <v>0</v>
      </c>
      <c r="O111" s="83">
        <f t="shared" si="53"/>
        <v>0</v>
      </c>
      <c r="P111" s="83">
        <f t="shared" si="53"/>
        <v>0</v>
      </c>
      <c r="Q111" s="83">
        <f t="shared" si="53"/>
        <v>0</v>
      </c>
      <c r="R111" s="83"/>
      <c r="S111" s="83"/>
    </row>
    <row r="112" spans="1:19" ht="12.75">
      <c r="A112" s="114">
        <v>3299</v>
      </c>
      <c r="B112" s="111" t="s">
        <v>45</v>
      </c>
      <c r="C112" s="84"/>
      <c r="D112" s="84">
        <f>F112+H112+J112+L112+M112+N112+O112+Q112</f>
        <v>533400</v>
      </c>
      <c r="E112" s="84"/>
      <c r="F112" s="84"/>
      <c r="G112" s="84"/>
      <c r="H112" s="84"/>
      <c r="I112" s="84"/>
      <c r="J112" s="84"/>
      <c r="K112" s="84"/>
      <c r="L112" s="84">
        <v>533400</v>
      </c>
      <c r="M112" s="84"/>
      <c r="N112" s="84"/>
      <c r="O112" s="84"/>
      <c r="P112" s="84"/>
      <c r="Q112" s="84"/>
      <c r="R112" s="84"/>
      <c r="S112" s="84"/>
    </row>
    <row r="113" spans="1:19" ht="12.75">
      <c r="A113" s="114"/>
      <c r="B113" s="111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</row>
    <row r="114" spans="1:19" ht="12.75">
      <c r="A114" s="114"/>
      <c r="B114" s="111"/>
      <c r="C114" s="84"/>
      <c r="D114" s="84">
        <f aca="true" t="shared" si="54" ref="D114:D128">F114+H114+J114+L114+M114+N114+O114+Q114</f>
        <v>0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1:19" ht="12.75">
      <c r="A115" s="171" t="s">
        <v>132</v>
      </c>
      <c r="B115" s="172"/>
      <c r="C115" s="83"/>
      <c r="D115" s="84">
        <f t="shared" si="54"/>
        <v>0</v>
      </c>
      <c r="E115" s="83"/>
      <c r="F115" s="83">
        <f>F116</f>
        <v>0</v>
      </c>
      <c r="G115" s="83"/>
      <c r="H115" s="83">
        <f>H116</f>
        <v>0</v>
      </c>
      <c r="I115" s="83"/>
      <c r="J115" s="83">
        <f aca="true" t="shared" si="55" ref="J115:O115">J116</f>
        <v>0</v>
      </c>
      <c r="K115" s="83">
        <f t="shared" si="55"/>
        <v>0</v>
      </c>
      <c r="L115" s="83">
        <f t="shared" si="55"/>
        <v>0</v>
      </c>
      <c r="M115" s="83">
        <f t="shared" si="55"/>
        <v>0</v>
      </c>
      <c r="N115" s="83">
        <f t="shared" si="55"/>
        <v>0</v>
      </c>
      <c r="O115" s="83">
        <f t="shared" si="55"/>
        <v>0</v>
      </c>
      <c r="P115" s="83"/>
      <c r="Q115" s="83">
        <f>Q116</f>
        <v>0</v>
      </c>
      <c r="R115" s="83"/>
      <c r="S115" s="83"/>
    </row>
    <row r="116" spans="1:19" ht="12.75">
      <c r="A116" s="110">
        <v>3</v>
      </c>
      <c r="B116" s="113" t="s">
        <v>62</v>
      </c>
      <c r="C116" s="83">
        <v>27000</v>
      </c>
      <c r="D116" s="84">
        <f>D117+D129</f>
        <v>0</v>
      </c>
      <c r="E116" s="83">
        <v>20500</v>
      </c>
      <c r="F116" s="83">
        <f>F129+F117</f>
        <v>0</v>
      </c>
      <c r="G116" s="83">
        <f aca="true" t="shared" si="56" ref="G116:S116">G129+G117</f>
        <v>0</v>
      </c>
      <c r="H116" s="83">
        <f t="shared" si="56"/>
        <v>0</v>
      </c>
      <c r="I116" s="83">
        <f t="shared" si="56"/>
        <v>0</v>
      </c>
      <c r="J116" s="83">
        <f t="shared" si="56"/>
        <v>0</v>
      </c>
      <c r="K116" s="83">
        <f t="shared" si="56"/>
        <v>0</v>
      </c>
      <c r="L116" s="83">
        <f t="shared" si="56"/>
        <v>0</v>
      </c>
      <c r="M116" s="83">
        <f t="shared" si="56"/>
        <v>0</v>
      </c>
      <c r="N116" s="83">
        <f t="shared" si="56"/>
        <v>0</v>
      </c>
      <c r="O116" s="83">
        <f t="shared" si="56"/>
        <v>0</v>
      </c>
      <c r="P116" s="83">
        <f t="shared" si="56"/>
        <v>0</v>
      </c>
      <c r="Q116" s="83">
        <f t="shared" si="56"/>
        <v>0</v>
      </c>
      <c r="R116" s="83"/>
      <c r="S116" s="83"/>
    </row>
    <row r="117" spans="1:19" ht="12.75">
      <c r="A117" s="110">
        <v>31</v>
      </c>
      <c r="B117" s="113" t="s">
        <v>25</v>
      </c>
      <c r="C117" s="83"/>
      <c r="D117" s="84">
        <f>D124+D121+D118</f>
        <v>0</v>
      </c>
      <c r="E117" s="84">
        <f aca="true" t="shared" si="57" ref="E117:Q117">E124+E121+E118</f>
        <v>0</v>
      </c>
      <c r="F117" s="84">
        <v>0</v>
      </c>
      <c r="G117" s="84">
        <f t="shared" si="57"/>
        <v>0</v>
      </c>
      <c r="H117" s="84">
        <f t="shared" si="57"/>
        <v>0</v>
      </c>
      <c r="I117" s="84">
        <f t="shared" si="57"/>
        <v>0</v>
      </c>
      <c r="J117" s="84">
        <f t="shared" si="57"/>
        <v>0</v>
      </c>
      <c r="K117" s="84">
        <f t="shared" si="57"/>
        <v>0</v>
      </c>
      <c r="L117" s="84">
        <f t="shared" si="57"/>
        <v>0</v>
      </c>
      <c r="M117" s="84">
        <f t="shared" si="57"/>
        <v>0</v>
      </c>
      <c r="N117" s="84">
        <f t="shared" si="57"/>
        <v>0</v>
      </c>
      <c r="O117" s="84">
        <f t="shared" si="57"/>
        <v>0</v>
      </c>
      <c r="P117" s="84">
        <f t="shared" si="57"/>
        <v>0</v>
      </c>
      <c r="Q117" s="84">
        <f t="shared" si="57"/>
        <v>0</v>
      </c>
      <c r="R117" s="84"/>
      <c r="S117" s="84"/>
    </row>
    <row r="118" spans="1:19" ht="12.75">
      <c r="A118" s="110">
        <v>311</v>
      </c>
      <c r="B118" s="113" t="s">
        <v>135</v>
      </c>
      <c r="C118" s="83"/>
      <c r="D118" s="84">
        <f>D119+D120</f>
        <v>0</v>
      </c>
      <c r="E118" s="84">
        <f aca="true" t="shared" si="58" ref="E118:Q118">E119+E120</f>
        <v>0</v>
      </c>
      <c r="F118" s="84">
        <v>0</v>
      </c>
      <c r="G118" s="84">
        <f t="shared" si="58"/>
        <v>0</v>
      </c>
      <c r="H118" s="84">
        <f t="shared" si="58"/>
        <v>0</v>
      </c>
      <c r="I118" s="84">
        <f t="shared" si="58"/>
        <v>0</v>
      </c>
      <c r="J118" s="84">
        <f t="shared" si="58"/>
        <v>0</v>
      </c>
      <c r="K118" s="84">
        <f t="shared" si="58"/>
        <v>0</v>
      </c>
      <c r="L118" s="84">
        <f t="shared" si="58"/>
        <v>0</v>
      </c>
      <c r="M118" s="84">
        <f t="shared" si="58"/>
        <v>0</v>
      </c>
      <c r="N118" s="84">
        <f t="shared" si="58"/>
        <v>0</v>
      </c>
      <c r="O118" s="84">
        <f t="shared" si="58"/>
        <v>0</v>
      </c>
      <c r="P118" s="84">
        <f t="shared" si="58"/>
        <v>0</v>
      </c>
      <c r="Q118" s="84">
        <f t="shared" si="58"/>
        <v>0</v>
      </c>
      <c r="R118" s="84"/>
      <c r="S118" s="84"/>
    </row>
    <row r="119" spans="1:19" ht="12.75">
      <c r="A119" s="114">
        <v>3111</v>
      </c>
      <c r="B119" s="111" t="s">
        <v>135</v>
      </c>
      <c r="C119" s="84"/>
      <c r="D119" s="84">
        <f t="shared" si="54"/>
        <v>0</v>
      </c>
      <c r="E119" s="84"/>
      <c r="F119" s="84">
        <v>0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</row>
    <row r="120" spans="1:19" ht="12.75">
      <c r="A120" s="114">
        <v>3111</v>
      </c>
      <c r="B120" s="111" t="s">
        <v>136</v>
      </c>
      <c r="C120" s="84"/>
      <c r="D120" s="84">
        <f t="shared" si="54"/>
        <v>0</v>
      </c>
      <c r="E120" s="84"/>
      <c r="F120" s="84">
        <v>0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</row>
    <row r="121" spans="1:19" ht="12.75">
      <c r="A121" s="110">
        <v>312</v>
      </c>
      <c r="B121" s="113" t="s">
        <v>27</v>
      </c>
      <c r="C121" s="83"/>
      <c r="D121" s="84">
        <f>D122+D123</f>
        <v>0</v>
      </c>
      <c r="E121" s="84">
        <f aca="true" t="shared" si="59" ref="E121:Q121">E122+E123</f>
        <v>0</v>
      </c>
      <c r="F121" s="84">
        <v>0</v>
      </c>
      <c r="G121" s="84">
        <f t="shared" si="59"/>
        <v>0</v>
      </c>
      <c r="H121" s="84">
        <f t="shared" si="59"/>
        <v>0</v>
      </c>
      <c r="I121" s="84">
        <f t="shared" si="59"/>
        <v>0</v>
      </c>
      <c r="J121" s="84">
        <f t="shared" si="59"/>
        <v>0</v>
      </c>
      <c r="K121" s="84">
        <f t="shared" si="59"/>
        <v>0</v>
      </c>
      <c r="L121" s="84">
        <f t="shared" si="59"/>
        <v>0</v>
      </c>
      <c r="M121" s="84">
        <f t="shared" si="59"/>
        <v>0</v>
      </c>
      <c r="N121" s="84">
        <f t="shared" si="59"/>
        <v>0</v>
      </c>
      <c r="O121" s="84">
        <f t="shared" si="59"/>
        <v>0</v>
      </c>
      <c r="P121" s="84">
        <f t="shared" si="59"/>
        <v>0</v>
      </c>
      <c r="Q121" s="84">
        <f t="shared" si="59"/>
        <v>0</v>
      </c>
      <c r="R121" s="84"/>
      <c r="S121" s="84"/>
    </row>
    <row r="122" spans="1:19" ht="12.75">
      <c r="A122" s="114">
        <v>3121</v>
      </c>
      <c r="B122" s="111" t="s">
        <v>137</v>
      </c>
      <c r="C122" s="84"/>
      <c r="D122" s="84">
        <f t="shared" si="54"/>
        <v>0</v>
      </c>
      <c r="E122" s="84"/>
      <c r="F122" s="84">
        <v>0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ht="12.75">
      <c r="A123" s="114">
        <v>3121</v>
      </c>
      <c r="B123" s="111" t="s">
        <v>138</v>
      </c>
      <c r="C123" s="84"/>
      <c r="D123" s="84">
        <f t="shared" si="54"/>
        <v>0</v>
      </c>
      <c r="E123" s="84"/>
      <c r="F123" s="84">
        <v>0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</row>
    <row r="124" spans="1:19" ht="12.75">
      <c r="A124" s="110">
        <v>313</v>
      </c>
      <c r="B124" s="113" t="s">
        <v>28</v>
      </c>
      <c r="C124" s="83"/>
      <c r="D124" s="84">
        <f>D125+D126+D127+D128</f>
        <v>0</v>
      </c>
      <c r="E124" s="84">
        <f>E125+E126+E127+E128</f>
        <v>0</v>
      </c>
      <c r="F124" s="84">
        <f>F125+F126+F127+F128</f>
        <v>0</v>
      </c>
      <c r="G124" s="84">
        <f aca="true" t="shared" si="60" ref="G124:Q124">G125+G126+G127+G128</f>
        <v>0</v>
      </c>
      <c r="H124" s="84">
        <f t="shared" si="60"/>
        <v>0</v>
      </c>
      <c r="I124" s="84">
        <f t="shared" si="60"/>
        <v>0</v>
      </c>
      <c r="J124" s="84">
        <f t="shared" si="60"/>
        <v>0</v>
      </c>
      <c r="K124" s="84">
        <f t="shared" si="60"/>
        <v>0</v>
      </c>
      <c r="L124" s="84">
        <f t="shared" si="60"/>
        <v>0</v>
      </c>
      <c r="M124" s="84">
        <f t="shared" si="60"/>
        <v>0</v>
      </c>
      <c r="N124" s="84">
        <f t="shared" si="60"/>
        <v>0</v>
      </c>
      <c r="O124" s="84">
        <f t="shared" si="60"/>
        <v>0</v>
      </c>
      <c r="P124" s="84">
        <f t="shared" si="60"/>
        <v>0</v>
      </c>
      <c r="Q124" s="84">
        <f t="shared" si="60"/>
        <v>0</v>
      </c>
      <c r="R124" s="84"/>
      <c r="S124" s="84"/>
    </row>
    <row r="125" spans="1:19" ht="12.75">
      <c r="A125" s="114">
        <v>3132</v>
      </c>
      <c r="B125" s="111" t="s">
        <v>139</v>
      </c>
      <c r="C125" s="84"/>
      <c r="D125" s="84">
        <f t="shared" si="54"/>
        <v>0</v>
      </c>
      <c r="E125" s="84"/>
      <c r="F125" s="84">
        <v>0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</row>
    <row r="126" spans="1:19" ht="12.75">
      <c r="A126" s="114">
        <v>3132</v>
      </c>
      <c r="B126" s="111" t="s">
        <v>140</v>
      </c>
      <c r="C126" s="84"/>
      <c r="D126" s="84">
        <f t="shared" si="54"/>
        <v>0</v>
      </c>
      <c r="E126" s="84"/>
      <c r="F126" s="84">
        <v>0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</row>
    <row r="127" spans="1:19" ht="12.75">
      <c r="A127" s="114">
        <v>3133</v>
      </c>
      <c r="B127" s="111" t="s">
        <v>141</v>
      </c>
      <c r="C127" s="84"/>
      <c r="D127" s="84">
        <f t="shared" si="54"/>
        <v>0</v>
      </c>
      <c r="E127" s="84"/>
      <c r="F127" s="84">
        <v>0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</row>
    <row r="128" spans="1:19" ht="12.75">
      <c r="A128" s="114">
        <v>3133</v>
      </c>
      <c r="B128" s="111" t="s">
        <v>142</v>
      </c>
      <c r="C128" s="84"/>
      <c r="D128" s="84">
        <f t="shared" si="54"/>
        <v>0</v>
      </c>
      <c r="E128" s="84"/>
      <c r="F128" s="84">
        <v>0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</row>
    <row r="129" spans="1:19" ht="12.75">
      <c r="A129" s="122">
        <v>32</v>
      </c>
      <c r="B129" s="113" t="s">
        <v>67</v>
      </c>
      <c r="C129" s="83">
        <v>27000</v>
      </c>
      <c r="D129" s="83">
        <f>D130</f>
        <v>0</v>
      </c>
      <c r="E129" s="83">
        <f>E130</f>
        <v>20500</v>
      </c>
      <c r="F129" s="83">
        <f>F130</f>
        <v>0</v>
      </c>
      <c r="G129" s="83">
        <f aca="true" t="shared" si="61" ref="G129:S129">G130</f>
        <v>0</v>
      </c>
      <c r="H129" s="83">
        <f t="shared" si="61"/>
        <v>0</v>
      </c>
      <c r="I129" s="83">
        <f t="shared" si="61"/>
        <v>0</v>
      </c>
      <c r="J129" s="83">
        <f t="shared" si="61"/>
        <v>0</v>
      </c>
      <c r="K129" s="83">
        <f t="shared" si="61"/>
        <v>0</v>
      </c>
      <c r="L129" s="83">
        <f t="shared" si="61"/>
        <v>0</v>
      </c>
      <c r="M129" s="83">
        <f t="shared" si="61"/>
        <v>0</v>
      </c>
      <c r="N129" s="83">
        <f t="shared" si="61"/>
        <v>0</v>
      </c>
      <c r="O129" s="83">
        <f t="shared" si="61"/>
        <v>0</v>
      </c>
      <c r="P129" s="83">
        <f t="shared" si="61"/>
        <v>0</v>
      </c>
      <c r="Q129" s="83">
        <f t="shared" si="61"/>
        <v>0</v>
      </c>
      <c r="R129" s="83"/>
      <c r="S129" s="83"/>
    </row>
    <row r="130" spans="1:19" ht="12.75">
      <c r="A130" s="122">
        <v>321</v>
      </c>
      <c r="B130" s="113" t="s">
        <v>68</v>
      </c>
      <c r="C130" s="83">
        <v>27000</v>
      </c>
      <c r="D130" s="83">
        <f>D131+D132</f>
        <v>0</v>
      </c>
      <c r="E130" s="83">
        <v>20500</v>
      </c>
      <c r="F130" s="83">
        <f>F131+F132</f>
        <v>0</v>
      </c>
      <c r="G130" s="83">
        <f aca="true" t="shared" si="62" ref="G130:Q130">G131+G132</f>
        <v>0</v>
      </c>
      <c r="H130" s="83">
        <f t="shared" si="62"/>
        <v>0</v>
      </c>
      <c r="I130" s="83">
        <f t="shared" si="62"/>
        <v>0</v>
      </c>
      <c r="J130" s="83">
        <f t="shared" si="62"/>
        <v>0</v>
      </c>
      <c r="K130" s="83">
        <f t="shared" si="62"/>
        <v>0</v>
      </c>
      <c r="L130" s="83">
        <f t="shared" si="62"/>
        <v>0</v>
      </c>
      <c r="M130" s="83">
        <f t="shared" si="62"/>
        <v>0</v>
      </c>
      <c r="N130" s="83">
        <f t="shared" si="62"/>
        <v>0</v>
      </c>
      <c r="O130" s="83">
        <f t="shared" si="62"/>
        <v>0</v>
      </c>
      <c r="P130" s="83">
        <f t="shared" si="62"/>
        <v>0</v>
      </c>
      <c r="Q130" s="83">
        <f t="shared" si="62"/>
        <v>0</v>
      </c>
      <c r="R130" s="83"/>
      <c r="S130" s="83"/>
    </row>
    <row r="131" spans="1:19" ht="12.75">
      <c r="A131" s="114">
        <v>3212</v>
      </c>
      <c r="B131" s="111" t="s">
        <v>133</v>
      </c>
      <c r="C131" s="84">
        <v>15000</v>
      </c>
      <c r="D131" s="84">
        <f>F131+H131+J131+M131+N131+O131+Q131</f>
        <v>0</v>
      </c>
      <c r="E131" s="84">
        <v>10000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</row>
    <row r="132" spans="1:19" ht="12.75">
      <c r="A132" s="114">
        <v>3212</v>
      </c>
      <c r="B132" s="111" t="s">
        <v>134</v>
      </c>
      <c r="C132" s="84">
        <v>12000</v>
      </c>
      <c r="D132" s="84">
        <f>F132+H132+J132+M132+N132+O132+Q132</f>
        <v>0</v>
      </c>
      <c r="E132" s="84">
        <v>10500</v>
      </c>
      <c r="F132" s="84"/>
      <c r="G132" s="84"/>
      <c r="H132" s="84"/>
      <c r="I132" s="84"/>
      <c r="J132" s="84"/>
      <c r="K132" s="84"/>
      <c r="L132" s="84"/>
      <c r="M132" s="84"/>
      <c r="N132" s="84">
        <v>0</v>
      </c>
      <c r="O132" s="84"/>
      <c r="P132" s="84"/>
      <c r="Q132" s="84">
        <v>0</v>
      </c>
      <c r="R132" s="84"/>
      <c r="S132" s="84"/>
    </row>
    <row r="133" spans="1:19" ht="12.75">
      <c r="A133" s="171" t="s">
        <v>63</v>
      </c>
      <c r="B133" s="172"/>
      <c r="C133" s="83"/>
      <c r="D133" s="83">
        <f aca="true" t="shared" si="63" ref="D133:S133">D134+D141</f>
        <v>90195</v>
      </c>
      <c r="E133" s="83">
        <f t="shared" si="63"/>
        <v>0</v>
      </c>
      <c r="F133" s="83">
        <f t="shared" si="63"/>
        <v>0</v>
      </c>
      <c r="G133" s="83">
        <f t="shared" si="63"/>
        <v>5000</v>
      </c>
      <c r="H133" s="83">
        <f t="shared" si="63"/>
        <v>27403</v>
      </c>
      <c r="I133" s="83">
        <f t="shared" si="63"/>
        <v>0</v>
      </c>
      <c r="J133" s="83">
        <f t="shared" si="63"/>
        <v>25400</v>
      </c>
      <c r="K133" s="83">
        <f t="shared" si="63"/>
        <v>0</v>
      </c>
      <c r="L133" s="83">
        <f t="shared" si="63"/>
        <v>0</v>
      </c>
      <c r="M133" s="83">
        <f t="shared" si="63"/>
        <v>0</v>
      </c>
      <c r="N133" s="83">
        <f t="shared" si="63"/>
        <v>0</v>
      </c>
      <c r="O133" s="83">
        <f t="shared" si="63"/>
        <v>37392</v>
      </c>
      <c r="P133" s="83">
        <f t="shared" si="63"/>
        <v>0</v>
      </c>
      <c r="Q133" s="83">
        <f t="shared" si="63"/>
        <v>0</v>
      </c>
      <c r="R133" s="83"/>
      <c r="S133" s="83"/>
    </row>
    <row r="134" spans="1:19" ht="12.75">
      <c r="A134" s="169" t="s">
        <v>64</v>
      </c>
      <c r="B134" s="170"/>
      <c r="C134" s="83"/>
      <c r="D134" s="83">
        <f>D135</f>
        <v>61195</v>
      </c>
      <c r="E134" s="83"/>
      <c r="F134" s="83">
        <f>F135</f>
        <v>0</v>
      </c>
      <c r="G134" s="84"/>
      <c r="H134" s="83">
        <f>H135</f>
        <v>3803</v>
      </c>
      <c r="I134" s="83"/>
      <c r="J134" s="83">
        <f aca="true" t="shared" si="64" ref="J134:S134">J135</f>
        <v>20000</v>
      </c>
      <c r="K134" s="83">
        <f t="shared" si="64"/>
        <v>0</v>
      </c>
      <c r="L134" s="83">
        <f t="shared" si="64"/>
        <v>0</v>
      </c>
      <c r="M134" s="83">
        <f t="shared" si="64"/>
        <v>0</v>
      </c>
      <c r="N134" s="83">
        <f t="shared" si="64"/>
        <v>0</v>
      </c>
      <c r="O134" s="83">
        <f t="shared" si="64"/>
        <v>37392</v>
      </c>
      <c r="P134" s="83">
        <f t="shared" si="64"/>
        <v>0</v>
      </c>
      <c r="Q134" s="83">
        <f t="shared" si="64"/>
        <v>0</v>
      </c>
      <c r="R134" s="83"/>
      <c r="S134" s="83"/>
    </row>
    <row r="135" spans="1:19" s="109" customFormat="1" ht="12.75" customHeight="1">
      <c r="A135" s="110">
        <v>4</v>
      </c>
      <c r="B135" s="113" t="s">
        <v>52</v>
      </c>
      <c r="C135" s="83">
        <v>35000</v>
      </c>
      <c r="D135" s="83">
        <f>D136</f>
        <v>61195</v>
      </c>
      <c r="E135" s="83">
        <f aca="true" t="shared" si="65" ref="E135:S135">E136</f>
        <v>0</v>
      </c>
      <c r="F135" s="83">
        <f t="shared" si="65"/>
        <v>0</v>
      </c>
      <c r="G135" s="83">
        <f t="shared" si="65"/>
        <v>0</v>
      </c>
      <c r="H135" s="83">
        <f t="shared" si="65"/>
        <v>3803</v>
      </c>
      <c r="I135" s="83">
        <f t="shared" si="65"/>
        <v>20000</v>
      </c>
      <c r="J135" s="83">
        <f t="shared" si="65"/>
        <v>20000</v>
      </c>
      <c r="K135" s="83">
        <f t="shared" si="65"/>
        <v>0</v>
      </c>
      <c r="L135" s="83">
        <f t="shared" si="65"/>
        <v>0</v>
      </c>
      <c r="M135" s="83">
        <f t="shared" si="65"/>
        <v>0</v>
      </c>
      <c r="N135" s="83">
        <f t="shared" si="65"/>
        <v>0</v>
      </c>
      <c r="O135" s="83">
        <f t="shared" si="65"/>
        <v>37392</v>
      </c>
      <c r="P135" s="83">
        <f t="shared" si="65"/>
        <v>0</v>
      </c>
      <c r="Q135" s="83">
        <f t="shared" si="65"/>
        <v>0</v>
      </c>
      <c r="R135" s="83"/>
      <c r="S135" s="83"/>
    </row>
    <row r="136" spans="1:19" s="109" customFormat="1" ht="25.5">
      <c r="A136" s="110">
        <v>42</v>
      </c>
      <c r="B136" s="113" t="s">
        <v>71</v>
      </c>
      <c r="C136" s="83"/>
      <c r="D136" s="83">
        <f>D137</f>
        <v>61195</v>
      </c>
      <c r="E136" s="83">
        <f aca="true" t="shared" si="66" ref="E136:S136">E137</f>
        <v>0</v>
      </c>
      <c r="F136" s="83">
        <f t="shared" si="66"/>
        <v>0</v>
      </c>
      <c r="G136" s="83">
        <f t="shared" si="66"/>
        <v>0</v>
      </c>
      <c r="H136" s="83">
        <f t="shared" si="66"/>
        <v>3803</v>
      </c>
      <c r="I136" s="83">
        <f t="shared" si="66"/>
        <v>20000</v>
      </c>
      <c r="J136" s="83">
        <f t="shared" si="66"/>
        <v>20000</v>
      </c>
      <c r="K136" s="83">
        <f t="shared" si="66"/>
        <v>0</v>
      </c>
      <c r="L136" s="83">
        <f t="shared" si="66"/>
        <v>0</v>
      </c>
      <c r="M136" s="83">
        <f t="shared" si="66"/>
        <v>0</v>
      </c>
      <c r="N136" s="83">
        <f t="shared" si="66"/>
        <v>0</v>
      </c>
      <c r="O136" s="83">
        <f t="shared" si="66"/>
        <v>37392</v>
      </c>
      <c r="P136" s="83">
        <f t="shared" si="66"/>
        <v>0</v>
      </c>
      <c r="Q136" s="83">
        <f t="shared" si="66"/>
        <v>0</v>
      </c>
      <c r="R136" s="83"/>
      <c r="S136" s="83"/>
    </row>
    <row r="137" spans="1:19" s="109" customFormat="1" ht="12.75" customHeight="1">
      <c r="A137" s="110">
        <v>422</v>
      </c>
      <c r="B137" s="113" t="s">
        <v>90</v>
      </c>
      <c r="C137" s="83">
        <v>20000</v>
      </c>
      <c r="D137" s="83">
        <f>SUM(D138:D140)</f>
        <v>61195</v>
      </c>
      <c r="E137" s="83">
        <f>E138+E139</f>
        <v>0</v>
      </c>
      <c r="F137" s="83">
        <f>F138+F139</f>
        <v>0</v>
      </c>
      <c r="G137" s="83">
        <f>G138+G139</f>
        <v>0</v>
      </c>
      <c r="H137" s="83">
        <f>H138+H139</f>
        <v>3803</v>
      </c>
      <c r="I137" s="83">
        <f>I138+I139</f>
        <v>20000</v>
      </c>
      <c r="J137" s="83">
        <f>SUM(J138:J140)</f>
        <v>20000</v>
      </c>
      <c r="K137" s="83">
        <f aca="true" t="shared" si="67" ref="K137:S137">SUM(K138:K140)</f>
        <v>0</v>
      </c>
      <c r="L137" s="83">
        <f t="shared" si="67"/>
        <v>0</v>
      </c>
      <c r="M137" s="83">
        <f t="shared" si="67"/>
        <v>0</v>
      </c>
      <c r="N137" s="83">
        <f t="shared" si="67"/>
        <v>0</v>
      </c>
      <c r="O137" s="83">
        <f t="shared" si="67"/>
        <v>37392</v>
      </c>
      <c r="P137" s="83">
        <f t="shared" si="67"/>
        <v>0</v>
      </c>
      <c r="Q137" s="83">
        <f t="shared" si="67"/>
        <v>0</v>
      </c>
      <c r="R137" s="83"/>
      <c r="S137" s="83"/>
    </row>
    <row r="138" spans="1:19" s="109" customFormat="1" ht="12.75" customHeight="1">
      <c r="A138" s="126">
        <v>4221</v>
      </c>
      <c r="B138" s="106" t="s">
        <v>114</v>
      </c>
      <c r="C138" s="106"/>
      <c r="D138" s="84">
        <f>F138+H138+J138+M138+N138+O138+Q138</f>
        <v>57392</v>
      </c>
      <c r="E138" s="127"/>
      <c r="F138" s="127">
        <v>0</v>
      </c>
      <c r="G138" s="127"/>
      <c r="H138" s="127"/>
      <c r="I138" s="127"/>
      <c r="J138" s="137">
        <v>20000</v>
      </c>
      <c r="K138" s="127"/>
      <c r="L138" s="127"/>
      <c r="M138" s="127"/>
      <c r="N138" s="127"/>
      <c r="O138" s="137">
        <v>37392</v>
      </c>
      <c r="P138" s="127"/>
      <c r="Q138" s="127"/>
      <c r="R138" s="138"/>
      <c r="S138" s="137"/>
    </row>
    <row r="139" spans="1:19" s="109" customFormat="1" ht="12.75" customHeight="1">
      <c r="A139" s="114">
        <v>4227</v>
      </c>
      <c r="B139" s="111" t="s">
        <v>91</v>
      </c>
      <c r="C139" s="84">
        <v>20000</v>
      </c>
      <c r="D139" s="84">
        <f>F139+H139+J139+M139+N139+O139+Q139</f>
        <v>3803</v>
      </c>
      <c r="E139" s="84">
        <v>0</v>
      </c>
      <c r="F139" s="84">
        <v>0</v>
      </c>
      <c r="G139" s="84"/>
      <c r="H139" s="84">
        <v>3803</v>
      </c>
      <c r="I139" s="84">
        <v>20000</v>
      </c>
      <c r="J139" s="84">
        <v>0</v>
      </c>
      <c r="K139" s="84"/>
      <c r="L139" s="84"/>
      <c r="M139" s="84"/>
      <c r="N139" s="84"/>
      <c r="O139" s="84">
        <v>0</v>
      </c>
      <c r="P139" s="84"/>
      <c r="Q139" s="84"/>
      <c r="R139" s="84"/>
      <c r="S139" s="84"/>
    </row>
    <row r="140" spans="1:19" s="109" customFormat="1" ht="12.75" customHeight="1">
      <c r="A140" s="124">
        <v>4223</v>
      </c>
      <c r="B140" s="125" t="s">
        <v>143</v>
      </c>
      <c r="C140" s="84"/>
      <c r="D140" s="84">
        <f>SUM(F140:Q140)</f>
        <v>0</v>
      </c>
      <c r="E140" s="84"/>
      <c r="F140" s="84"/>
      <c r="G140" s="84"/>
      <c r="H140" s="84"/>
      <c r="I140" s="84"/>
      <c r="J140" s="84">
        <v>0</v>
      </c>
      <c r="K140" s="84"/>
      <c r="L140" s="84"/>
      <c r="M140" s="84"/>
      <c r="N140" s="84"/>
      <c r="O140" s="84"/>
      <c r="P140" s="84"/>
      <c r="Q140" s="84"/>
      <c r="R140" s="84"/>
      <c r="S140" s="84"/>
    </row>
    <row r="141" spans="1:19" s="109" customFormat="1" ht="12.75" customHeight="1">
      <c r="A141" s="180" t="s">
        <v>65</v>
      </c>
      <c r="B141" s="181"/>
      <c r="C141" s="83"/>
      <c r="D141" s="83">
        <f>D142</f>
        <v>29000</v>
      </c>
      <c r="E141" s="83"/>
      <c r="F141" s="83">
        <f>F142</f>
        <v>0</v>
      </c>
      <c r="G141" s="83">
        <f aca="true" t="shared" si="68" ref="G141:S144">G142</f>
        <v>5000</v>
      </c>
      <c r="H141" s="83">
        <f t="shared" si="68"/>
        <v>23600</v>
      </c>
      <c r="I141" s="83">
        <f t="shared" si="68"/>
        <v>0</v>
      </c>
      <c r="J141" s="83">
        <f t="shared" si="68"/>
        <v>5400</v>
      </c>
      <c r="K141" s="83">
        <f t="shared" si="68"/>
        <v>0</v>
      </c>
      <c r="L141" s="83">
        <f t="shared" si="68"/>
        <v>0</v>
      </c>
      <c r="M141" s="83">
        <f t="shared" si="68"/>
        <v>0</v>
      </c>
      <c r="N141" s="83">
        <f t="shared" si="68"/>
        <v>0</v>
      </c>
      <c r="O141" s="83">
        <f t="shared" si="68"/>
        <v>0</v>
      </c>
      <c r="P141" s="83">
        <f t="shared" si="68"/>
        <v>0</v>
      </c>
      <c r="Q141" s="83">
        <f t="shared" si="68"/>
        <v>0</v>
      </c>
      <c r="R141" s="83"/>
      <c r="S141" s="83"/>
    </row>
    <row r="142" spans="1:19" s="109" customFormat="1" ht="12.75" customHeight="1">
      <c r="A142" s="110">
        <v>4</v>
      </c>
      <c r="B142" s="113" t="s">
        <v>70</v>
      </c>
      <c r="C142" s="83">
        <v>5000</v>
      </c>
      <c r="D142" s="83">
        <f>D143</f>
        <v>29000</v>
      </c>
      <c r="E142" s="83">
        <f>E143</f>
        <v>0</v>
      </c>
      <c r="F142" s="83">
        <f>F143</f>
        <v>0</v>
      </c>
      <c r="G142" s="83">
        <f t="shared" si="68"/>
        <v>5000</v>
      </c>
      <c r="H142" s="83">
        <f t="shared" si="68"/>
        <v>23600</v>
      </c>
      <c r="I142" s="83">
        <f t="shared" si="68"/>
        <v>0</v>
      </c>
      <c r="J142" s="83">
        <f t="shared" si="68"/>
        <v>5400</v>
      </c>
      <c r="K142" s="83">
        <f t="shared" si="68"/>
        <v>0</v>
      </c>
      <c r="L142" s="83">
        <f t="shared" si="68"/>
        <v>0</v>
      </c>
      <c r="M142" s="83">
        <f t="shared" si="68"/>
        <v>0</v>
      </c>
      <c r="N142" s="83">
        <f t="shared" si="68"/>
        <v>0</v>
      </c>
      <c r="O142" s="83">
        <f t="shared" si="68"/>
        <v>0</v>
      </c>
      <c r="P142" s="83">
        <f t="shared" si="68"/>
        <v>0</v>
      </c>
      <c r="Q142" s="83">
        <f t="shared" si="68"/>
        <v>0</v>
      </c>
      <c r="R142" s="83"/>
      <c r="S142" s="83"/>
    </row>
    <row r="143" spans="1:19" s="109" customFormat="1" ht="25.5">
      <c r="A143" s="110">
        <v>42</v>
      </c>
      <c r="B143" s="113" t="s">
        <v>71</v>
      </c>
      <c r="C143" s="83"/>
      <c r="D143" s="83">
        <f>D144</f>
        <v>29000</v>
      </c>
      <c r="E143" s="83">
        <f>E144</f>
        <v>0</v>
      </c>
      <c r="F143" s="83">
        <f>F144</f>
        <v>0</v>
      </c>
      <c r="G143" s="83">
        <f t="shared" si="68"/>
        <v>5000</v>
      </c>
      <c r="H143" s="83">
        <f t="shared" si="68"/>
        <v>23600</v>
      </c>
      <c r="I143" s="83">
        <f t="shared" si="68"/>
        <v>0</v>
      </c>
      <c r="J143" s="83">
        <f t="shared" si="68"/>
        <v>5400</v>
      </c>
      <c r="K143" s="83">
        <f t="shared" si="68"/>
        <v>0</v>
      </c>
      <c r="L143" s="83">
        <f t="shared" si="68"/>
        <v>0</v>
      </c>
      <c r="M143" s="83">
        <f t="shared" si="68"/>
        <v>0</v>
      </c>
      <c r="N143" s="83">
        <f t="shared" si="68"/>
        <v>0</v>
      </c>
      <c r="O143" s="83">
        <f t="shared" si="68"/>
        <v>0</v>
      </c>
      <c r="P143" s="83">
        <f t="shared" si="68"/>
        <v>0</v>
      </c>
      <c r="Q143" s="83">
        <f t="shared" si="68"/>
        <v>0</v>
      </c>
      <c r="R143" s="83"/>
      <c r="S143" s="83"/>
    </row>
    <row r="144" spans="1:19" s="109" customFormat="1" ht="12.75" customHeight="1">
      <c r="A144" s="110">
        <v>426</v>
      </c>
      <c r="B144" s="113" t="s">
        <v>150</v>
      </c>
      <c r="C144" s="83">
        <v>5000</v>
      </c>
      <c r="D144" s="83">
        <f>D145</f>
        <v>29000</v>
      </c>
      <c r="E144" s="83">
        <f>E145</f>
        <v>0</v>
      </c>
      <c r="F144" s="83">
        <f>F145</f>
        <v>0</v>
      </c>
      <c r="G144" s="83">
        <f t="shared" si="68"/>
        <v>5000</v>
      </c>
      <c r="H144" s="83">
        <f t="shared" si="68"/>
        <v>23600</v>
      </c>
      <c r="I144" s="83">
        <f t="shared" si="68"/>
        <v>0</v>
      </c>
      <c r="J144" s="83">
        <f t="shared" si="68"/>
        <v>5400</v>
      </c>
      <c r="K144" s="83">
        <f t="shared" si="68"/>
        <v>0</v>
      </c>
      <c r="L144" s="83">
        <f t="shared" si="68"/>
        <v>0</v>
      </c>
      <c r="M144" s="83">
        <f t="shared" si="68"/>
        <v>0</v>
      </c>
      <c r="N144" s="83">
        <f t="shared" si="68"/>
        <v>0</v>
      </c>
      <c r="O144" s="83">
        <f t="shared" si="68"/>
        <v>0</v>
      </c>
      <c r="P144" s="83">
        <f t="shared" si="68"/>
        <v>0</v>
      </c>
      <c r="Q144" s="83">
        <f t="shared" si="68"/>
        <v>0</v>
      </c>
      <c r="R144" s="83"/>
      <c r="S144" s="83"/>
    </row>
    <row r="145" spans="1:19" s="109" customFormat="1" ht="12.75" customHeight="1">
      <c r="A145" s="114">
        <v>4262</v>
      </c>
      <c r="B145" s="111" t="s">
        <v>151</v>
      </c>
      <c r="C145" s="84">
        <v>5000</v>
      </c>
      <c r="D145" s="84">
        <f>F145+H145+J145+M145+N145+O145+Q145</f>
        <v>29000</v>
      </c>
      <c r="E145" s="84">
        <v>0</v>
      </c>
      <c r="F145" s="84">
        <v>0</v>
      </c>
      <c r="G145" s="84">
        <v>5000</v>
      </c>
      <c r="H145" s="84">
        <v>23600</v>
      </c>
      <c r="I145" s="83"/>
      <c r="J145" s="84">
        <v>5400</v>
      </c>
      <c r="K145" s="84"/>
      <c r="L145" s="84"/>
      <c r="M145" s="84"/>
      <c r="N145" s="84"/>
      <c r="O145" s="84"/>
      <c r="P145" s="84"/>
      <c r="Q145" s="84">
        <v>0</v>
      </c>
      <c r="R145" s="84"/>
      <c r="S145" s="84"/>
    </row>
    <row r="146" spans="1:19" s="109" customFormat="1" ht="14.25" customHeight="1">
      <c r="A146" s="169" t="s">
        <v>118</v>
      </c>
      <c r="B146" s="170"/>
      <c r="C146" s="83"/>
      <c r="D146" s="83">
        <f aca="true" t="shared" si="69" ref="D146:S146">D147+D153</f>
        <v>0</v>
      </c>
      <c r="E146" s="83">
        <f t="shared" si="69"/>
        <v>0</v>
      </c>
      <c r="F146" s="83">
        <f t="shared" si="69"/>
        <v>0</v>
      </c>
      <c r="G146" s="83">
        <f t="shared" si="69"/>
        <v>0</v>
      </c>
      <c r="H146" s="83">
        <f t="shared" si="69"/>
        <v>0</v>
      </c>
      <c r="I146" s="83">
        <f t="shared" si="69"/>
        <v>0</v>
      </c>
      <c r="J146" s="83">
        <f t="shared" si="69"/>
        <v>0</v>
      </c>
      <c r="K146" s="83">
        <f t="shared" si="69"/>
        <v>0</v>
      </c>
      <c r="L146" s="83">
        <f t="shared" si="69"/>
        <v>0</v>
      </c>
      <c r="M146" s="83">
        <f t="shared" si="69"/>
        <v>0</v>
      </c>
      <c r="N146" s="83">
        <f t="shared" si="69"/>
        <v>0</v>
      </c>
      <c r="O146" s="83">
        <f t="shared" si="69"/>
        <v>0</v>
      </c>
      <c r="P146" s="83">
        <f t="shared" si="69"/>
        <v>0</v>
      </c>
      <c r="Q146" s="83">
        <f t="shared" si="69"/>
        <v>0</v>
      </c>
      <c r="R146" s="83"/>
      <c r="S146" s="83"/>
    </row>
    <row r="147" spans="1:19" s="109" customFormat="1" ht="12.75" customHeight="1">
      <c r="A147" s="169" t="s">
        <v>119</v>
      </c>
      <c r="B147" s="170"/>
      <c r="C147" s="83"/>
      <c r="D147" s="83">
        <f>D148</f>
        <v>0</v>
      </c>
      <c r="E147" s="83"/>
      <c r="F147" s="83">
        <f>F148</f>
        <v>0</v>
      </c>
      <c r="G147" s="84"/>
      <c r="H147" s="83">
        <f>H148</f>
        <v>0</v>
      </c>
      <c r="I147" s="83"/>
      <c r="J147" s="83">
        <f aca="true" t="shared" si="70" ref="J147:O147">J148</f>
        <v>0</v>
      </c>
      <c r="K147" s="83">
        <f t="shared" si="70"/>
        <v>0</v>
      </c>
      <c r="L147" s="83">
        <f t="shared" si="70"/>
        <v>0</v>
      </c>
      <c r="M147" s="83">
        <f t="shared" si="70"/>
        <v>0</v>
      </c>
      <c r="N147" s="83">
        <f t="shared" si="70"/>
        <v>0</v>
      </c>
      <c r="O147" s="83">
        <f t="shared" si="70"/>
        <v>0</v>
      </c>
      <c r="P147" s="84"/>
      <c r="Q147" s="84">
        <f>Q148</f>
        <v>0</v>
      </c>
      <c r="R147" s="84"/>
      <c r="S147" s="84"/>
    </row>
    <row r="148" spans="1:19" s="109" customFormat="1" ht="12.75">
      <c r="A148" s="110">
        <v>3</v>
      </c>
      <c r="B148" s="113" t="s">
        <v>62</v>
      </c>
      <c r="C148" s="83">
        <v>35000</v>
      </c>
      <c r="D148" s="83">
        <f>D149</f>
        <v>0</v>
      </c>
      <c r="E148" s="83">
        <f aca="true" t="shared" si="71" ref="E148:S150">E149</f>
        <v>0</v>
      </c>
      <c r="F148" s="83">
        <f t="shared" si="71"/>
        <v>0</v>
      </c>
      <c r="G148" s="83">
        <f t="shared" si="71"/>
        <v>0</v>
      </c>
      <c r="H148" s="83">
        <f t="shared" si="71"/>
        <v>0</v>
      </c>
      <c r="I148" s="83">
        <f t="shared" si="71"/>
        <v>20000</v>
      </c>
      <c r="J148" s="83">
        <f t="shared" si="71"/>
        <v>0</v>
      </c>
      <c r="K148" s="83">
        <f t="shared" si="71"/>
        <v>0</v>
      </c>
      <c r="L148" s="83">
        <f t="shared" si="71"/>
        <v>0</v>
      </c>
      <c r="M148" s="83">
        <f t="shared" si="71"/>
        <v>0</v>
      </c>
      <c r="N148" s="83">
        <f t="shared" si="71"/>
        <v>0</v>
      </c>
      <c r="O148" s="83">
        <f t="shared" si="71"/>
        <v>0</v>
      </c>
      <c r="P148" s="83">
        <f t="shared" si="71"/>
        <v>0</v>
      </c>
      <c r="Q148" s="83">
        <f t="shared" si="71"/>
        <v>0</v>
      </c>
      <c r="R148" s="83"/>
      <c r="S148" s="83"/>
    </row>
    <row r="149" spans="1:19" s="109" customFormat="1" ht="12.75">
      <c r="A149" s="110">
        <v>32</v>
      </c>
      <c r="B149" s="113" t="s">
        <v>29</v>
      </c>
      <c r="C149" s="83"/>
      <c r="D149" s="83">
        <f>D150</f>
        <v>0</v>
      </c>
      <c r="E149" s="83">
        <f t="shared" si="71"/>
        <v>0</v>
      </c>
      <c r="F149" s="83">
        <f t="shared" si="71"/>
        <v>0</v>
      </c>
      <c r="G149" s="83">
        <f t="shared" si="71"/>
        <v>0</v>
      </c>
      <c r="H149" s="83">
        <f t="shared" si="71"/>
        <v>0</v>
      </c>
      <c r="I149" s="83">
        <f t="shared" si="71"/>
        <v>20000</v>
      </c>
      <c r="J149" s="83">
        <f t="shared" si="71"/>
        <v>0</v>
      </c>
      <c r="K149" s="83">
        <f t="shared" si="71"/>
        <v>0</v>
      </c>
      <c r="L149" s="83">
        <f t="shared" si="71"/>
        <v>0</v>
      </c>
      <c r="M149" s="83">
        <f t="shared" si="71"/>
        <v>0</v>
      </c>
      <c r="N149" s="83">
        <f t="shared" si="71"/>
        <v>0</v>
      </c>
      <c r="O149" s="83">
        <f t="shared" si="71"/>
        <v>0</v>
      </c>
      <c r="P149" s="83">
        <f t="shared" si="71"/>
        <v>0</v>
      </c>
      <c r="Q149" s="83">
        <f t="shared" si="71"/>
        <v>0</v>
      </c>
      <c r="R149" s="83"/>
      <c r="S149" s="83"/>
    </row>
    <row r="150" spans="1:19" s="109" customFormat="1" ht="12.75">
      <c r="A150" s="110">
        <v>323</v>
      </c>
      <c r="B150" s="113" t="s">
        <v>32</v>
      </c>
      <c r="C150" s="83">
        <v>20000</v>
      </c>
      <c r="D150" s="83">
        <f>D151+D152</f>
        <v>0</v>
      </c>
      <c r="E150" s="83">
        <f aca="true" t="shared" si="72" ref="E150:S150">E151+E152</f>
        <v>0</v>
      </c>
      <c r="F150" s="83">
        <f t="shared" si="72"/>
        <v>0</v>
      </c>
      <c r="G150" s="83">
        <f t="shared" si="72"/>
        <v>0</v>
      </c>
      <c r="H150" s="83">
        <f t="shared" si="72"/>
        <v>0</v>
      </c>
      <c r="I150" s="83">
        <f t="shared" si="72"/>
        <v>20000</v>
      </c>
      <c r="J150" s="83">
        <f t="shared" si="72"/>
        <v>0</v>
      </c>
      <c r="K150" s="83">
        <f t="shared" si="72"/>
        <v>0</v>
      </c>
      <c r="L150" s="83">
        <f t="shared" si="72"/>
        <v>0</v>
      </c>
      <c r="M150" s="83">
        <f t="shared" si="72"/>
        <v>0</v>
      </c>
      <c r="N150" s="83">
        <f t="shared" si="72"/>
        <v>0</v>
      </c>
      <c r="O150" s="83">
        <f t="shared" si="72"/>
        <v>0</v>
      </c>
      <c r="P150" s="83">
        <f t="shared" si="72"/>
        <v>0</v>
      </c>
      <c r="Q150" s="83">
        <f t="shared" si="71"/>
        <v>0</v>
      </c>
      <c r="R150" s="83"/>
      <c r="S150" s="83"/>
    </row>
    <row r="151" spans="1:19" s="109" customFormat="1" ht="12.75">
      <c r="A151" s="126">
        <v>3232</v>
      </c>
      <c r="B151" s="106" t="s">
        <v>120</v>
      </c>
      <c r="C151" s="106"/>
      <c r="D151" s="84">
        <f>F151+H151+J151+M151+N151+O151+Q151</f>
        <v>0</v>
      </c>
      <c r="E151" s="127"/>
      <c r="F151" s="84">
        <v>0</v>
      </c>
      <c r="G151" s="127"/>
      <c r="H151" s="127"/>
      <c r="I151" s="127"/>
      <c r="J151" s="127">
        <v>0</v>
      </c>
      <c r="K151" s="127"/>
      <c r="L151" s="127"/>
      <c r="M151" s="127"/>
      <c r="N151" s="127"/>
      <c r="O151" s="127">
        <v>0</v>
      </c>
      <c r="P151" s="127"/>
      <c r="Q151" s="127"/>
      <c r="R151" s="127"/>
      <c r="S151" s="127">
        <v>0</v>
      </c>
    </row>
    <row r="152" spans="1:19" s="109" customFormat="1" ht="12.75">
      <c r="A152" s="114" t="s">
        <v>78</v>
      </c>
      <c r="B152" s="111" t="s">
        <v>78</v>
      </c>
      <c r="C152" s="84">
        <v>20000</v>
      </c>
      <c r="D152" s="84">
        <v>0</v>
      </c>
      <c r="E152" s="84">
        <v>0</v>
      </c>
      <c r="F152" s="84">
        <v>0</v>
      </c>
      <c r="G152" s="84"/>
      <c r="H152" s="84"/>
      <c r="I152" s="84">
        <v>20000</v>
      </c>
      <c r="J152" s="84">
        <v>0</v>
      </c>
      <c r="K152" s="84"/>
      <c r="L152" s="84"/>
      <c r="M152" s="84"/>
      <c r="N152" s="84"/>
      <c r="O152" s="84">
        <v>0</v>
      </c>
      <c r="P152" s="84"/>
      <c r="Q152" s="84"/>
      <c r="R152" s="84"/>
      <c r="S152" s="84">
        <v>0</v>
      </c>
    </row>
    <row r="153" spans="1:19" s="109" customFormat="1" ht="12.75">
      <c r="A153" s="126"/>
      <c r="B153" s="128"/>
      <c r="C153" s="129"/>
      <c r="D153" s="129"/>
      <c r="E153" s="130"/>
      <c r="F153" s="130"/>
      <c r="G153" s="130"/>
      <c r="H153" s="130"/>
      <c r="I153" s="129"/>
      <c r="J153" s="129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1:19" s="109" customFormat="1" ht="12.75">
      <c r="A154" s="131"/>
      <c r="B154" s="128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</row>
    <row r="155" spans="1:19" s="109" customFormat="1" ht="12.75">
      <c r="A155" s="131"/>
      <c r="B155" s="132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1:19" ht="12.75">
      <c r="A156" s="126"/>
      <c r="B156" s="132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1:19" ht="12.75">
      <c r="A157" s="126"/>
      <c r="B157" s="132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1:19" ht="12.75">
      <c r="A158" s="126"/>
      <c r="B158" s="132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1:19" ht="12.75">
      <c r="A159" s="126"/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1:19" s="109" customFormat="1" ht="12.75">
      <c r="A160" s="131"/>
      <c r="B160" s="132"/>
      <c r="C160" s="130"/>
      <c r="D160" s="130"/>
      <c r="E160" s="129"/>
      <c r="F160" s="129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</row>
    <row r="161" spans="1:19" ht="12.75">
      <c r="A161" s="126"/>
      <c r="B161" s="128"/>
      <c r="C161" s="129"/>
      <c r="D161" s="129"/>
      <c r="E161" s="130"/>
      <c r="F161" s="130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1:19" ht="12.75">
      <c r="A162" s="131"/>
      <c r="B162" s="132"/>
      <c r="C162" s="130"/>
      <c r="D162" s="130"/>
      <c r="E162" s="130"/>
      <c r="F162" s="130"/>
      <c r="G162" s="129"/>
      <c r="H162" s="129"/>
      <c r="I162" s="129"/>
      <c r="J162" s="129"/>
      <c r="K162" s="130"/>
      <c r="L162" s="130"/>
      <c r="M162" s="130"/>
      <c r="N162" s="130"/>
      <c r="O162" s="130"/>
      <c r="P162" s="130"/>
      <c r="Q162" s="130"/>
      <c r="R162" s="130"/>
      <c r="S162" s="130"/>
    </row>
    <row r="163" spans="1:19" ht="12.75">
      <c r="A163" s="126"/>
      <c r="B163" s="132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1:19" ht="12.75">
      <c r="A164" s="126"/>
      <c r="B164" s="132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1:19" s="109" customFormat="1" ht="12.75">
      <c r="A165" s="131"/>
      <c r="B165" s="132"/>
      <c r="C165" s="130"/>
      <c r="D165" s="130"/>
      <c r="E165" s="129"/>
      <c r="F165" s="129"/>
      <c r="G165" s="130"/>
      <c r="H165" s="130"/>
      <c r="I165" s="129"/>
      <c r="J165" s="129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1:19" ht="12.75">
      <c r="A166" s="126"/>
      <c r="B166" s="128"/>
      <c r="C166" s="129"/>
      <c r="D166" s="129"/>
      <c r="E166" s="130"/>
      <c r="F166" s="130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1:19" ht="12.75">
      <c r="A167" s="131"/>
      <c r="B167" s="132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1:19" s="109" customFormat="1" ht="12.75" customHeight="1">
      <c r="A168" s="133"/>
      <c r="B168" s="132"/>
      <c r="C168" s="130"/>
      <c r="D168" s="130"/>
      <c r="E168" s="129"/>
      <c r="F168" s="129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</row>
    <row r="169" spans="1:19" s="109" customFormat="1" ht="12.75">
      <c r="A169" s="131"/>
      <c r="B169" s="128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1:19" s="109" customFormat="1" ht="12.75">
      <c r="A170" s="131"/>
      <c r="B170" s="128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</row>
    <row r="171" spans="1:19" ht="12.75">
      <c r="A171" s="126"/>
      <c r="B171" s="128"/>
      <c r="C171" s="129"/>
      <c r="D171" s="129"/>
      <c r="E171" s="130"/>
      <c r="F171" s="130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1:19" ht="12.75">
      <c r="A172" s="126"/>
      <c r="B172" s="132"/>
      <c r="C172" s="129"/>
      <c r="D172" s="129"/>
      <c r="E172" s="129"/>
      <c r="F172" s="129"/>
      <c r="G172" s="129"/>
      <c r="H172" s="129"/>
      <c r="I172" s="130"/>
      <c r="J172" s="130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1:19" ht="12.75">
      <c r="A173" s="126"/>
      <c r="B173" s="132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1:19" s="109" customFormat="1" ht="12.75">
      <c r="A174" s="131"/>
      <c r="B174" s="132"/>
      <c r="C174" s="130"/>
      <c r="D174" s="130"/>
      <c r="E174" s="129"/>
      <c r="F174" s="129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</row>
    <row r="175" spans="1:19" ht="12.75">
      <c r="A175" s="126"/>
      <c r="B175" s="128"/>
      <c r="C175" s="129"/>
      <c r="D175" s="129"/>
      <c r="E175" s="130"/>
      <c r="F175" s="130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1:19" ht="12.75">
      <c r="A176" s="126"/>
      <c r="B176" s="132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1:19" ht="12.75">
      <c r="A177" s="126"/>
      <c r="B177" s="132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1:19" ht="12.75">
      <c r="A178" s="126"/>
      <c r="B178" s="132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1:19" s="109" customFormat="1" ht="12.75">
      <c r="A179" s="131"/>
      <c r="B179" s="132"/>
      <c r="C179" s="130"/>
      <c r="D179" s="130"/>
      <c r="E179" s="129"/>
      <c r="F179" s="129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1:19" ht="12.75">
      <c r="A180" s="126"/>
      <c r="B180" s="128"/>
      <c r="C180" s="129"/>
      <c r="D180" s="129"/>
      <c r="E180" s="130"/>
      <c r="F180" s="130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1:19" ht="12.75">
      <c r="A181" s="131"/>
      <c r="B181" s="132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1:19" s="109" customFormat="1" ht="12.75" customHeight="1">
      <c r="A182" s="133"/>
      <c r="B182" s="132"/>
      <c r="C182" s="130"/>
      <c r="D182" s="130"/>
      <c r="E182" s="129"/>
      <c r="F182" s="129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</row>
    <row r="183" spans="1:19" s="109" customFormat="1" ht="12.75">
      <c r="A183" s="131"/>
      <c r="B183" s="128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1:19" s="109" customFormat="1" ht="12.75">
      <c r="A184" s="131"/>
      <c r="B184" s="128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</row>
    <row r="185" spans="1:19" ht="12.75">
      <c r="A185" s="126"/>
      <c r="B185" s="128"/>
      <c r="C185" s="129"/>
      <c r="D185" s="129"/>
      <c r="E185" s="130"/>
      <c r="F185" s="130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1:19" ht="12.75">
      <c r="A186" s="126"/>
      <c r="B186" s="132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1:19" ht="12.75">
      <c r="A187" s="126"/>
      <c r="B187" s="132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1:19" s="109" customFormat="1" ht="12.75">
      <c r="A188" s="131"/>
      <c r="B188" s="132"/>
      <c r="C188" s="130"/>
      <c r="D188" s="130"/>
      <c r="E188" s="129"/>
      <c r="F188" s="129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</row>
    <row r="189" spans="1:19" ht="12.75">
      <c r="A189" s="126"/>
      <c r="B189" s="128"/>
      <c r="C189" s="129"/>
      <c r="D189" s="129"/>
      <c r="E189" s="130"/>
      <c r="F189" s="130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1:19" ht="12.75">
      <c r="A190" s="126"/>
      <c r="B190" s="132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1:19" ht="12.75">
      <c r="A191" s="126"/>
      <c r="B191" s="132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1:19" ht="12.75">
      <c r="A192" s="126"/>
      <c r="B192" s="132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1:19" ht="12.75">
      <c r="A193" s="131"/>
      <c r="B193" s="132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ht="12.75">
      <c r="A194" s="131"/>
      <c r="B194" s="132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ht="12.75">
      <c r="A195" s="131"/>
      <c r="B195" s="132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ht="12.75">
      <c r="A196" s="131"/>
      <c r="B196" s="132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ht="12.75">
      <c r="A197" s="131"/>
      <c r="B197" s="132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ht="12.75">
      <c r="A198" s="131"/>
      <c r="B198" s="132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ht="12.75">
      <c r="A199" s="131"/>
      <c r="B199" s="132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ht="12.75">
      <c r="A200" s="131"/>
      <c r="B200" s="132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ht="12.75">
      <c r="A201" s="131"/>
      <c r="B201" s="132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ht="12.75">
      <c r="A202" s="131"/>
      <c r="B202" s="132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ht="12.75">
      <c r="A203" s="131"/>
      <c r="B203" s="132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ht="12.75">
      <c r="A204" s="131"/>
      <c r="B204" s="132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ht="12.75">
      <c r="A205" s="131"/>
      <c r="B205" s="132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ht="12.75">
      <c r="A206" s="131"/>
      <c r="B206" s="132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ht="12.75">
      <c r="A207" s="131"/>
      <c r="B207" s="132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ht="12.75">
      <c r="A208" s="131"/>
      <c r="B208" s="132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ht="12.75">
      <c r="A209" s="131"/>
      <c r="B209" s="132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ht="12.75">
      <c r="A210" s="131"/>
      <c r="B210" s="132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ht="12.75">
      <c r="A211" s="131"/>
      <c r="B211" s="132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ht="12.75">
      <c r="A212" s="131"/>
      <c r="B212" s="132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ht="12.75">
      <c r="A213" s="131"/>
      <c r="B213" s="132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ht="12.75">
      <c r="A214" s="131"/>
      <c r="B214" s="132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ht="12.75">
      <c r="A215" s="131"/>
      <c r="B215" s="132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ht="12.75">
      <c r="A216" s="131"/>
      <c r="B216" s="132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ht="12.75">
      <c r="A217" s="131"/>
      <c r="B217" s="132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ht="12.75">
      <c r="A218" s="131"/>
      <c r="B218" s="132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ht="12.75">
      <c r="A219" s="131"/>
      <c r="B219" s="132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ht="12.75">
      <c r="A220" s="131"/>
      <c r="B220" s="132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ht="12.75">
      <c r="A221" s="131"/>
      <c r="B221" s="132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ht="12.75">
      <c r="A222" s="131"/>
      <c r="B222" s="132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ht="12.75">
      <c r="A223" s="131"/>
      <c r="B223" s="132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ht="12.75">
      <c r="A224" s="131"/>
      <c r="B224" s="132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ht="12.75">
      <c r="A225" s="131"/>
      <c r="B225" s="132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ht="12.75">
      <c r="A226" s="131"/>
      <c r="B226" s="132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ht="12.75">
      <c r="A227" s="131"/>
      <c r="B227" s="132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ht="12.75">
      <c r="A228" s="131"/>
      <c r="B228" s="132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ht="12.75">
      <c r="A229" s="131"/>
      <c r="B229" s="13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ht="12.75">
      <c r="A230" s="131"/>
      <c r="B230" s="132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ht="12.75">
      <c r="A231" s="131"/>
      <c r="B231" s="132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ht="12.75">
      <c r="A232" s="131"/>
      <c r="B232" s="132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ht="12.75">
      <c r="A233" s="131"/>
      <c r="B233" s="132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ht="12.75">
      <c r="A234" s="131"/>
      <c r="B234" s="132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ht="12.75">
      <c r="A235" s="131"/>
      <c r="B235" s="132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ht="12.75">
      <c r="A236" s="131"/>
      <c r="B236" s="132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ht="12.75">
      <c r="A237" s="131"/>
      <c r="B237" s="132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ht="12.75">
      <c r="A238" s="131"/>
      <c r="B238" s="132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ht="12.75">
      <c r="A239" s="131"/>
      <c r="B239" s="132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ht="12.75">
      <c r="A240" s="131"/>
      <c r="B240" s="132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ht="12.75">
      <c r="A241" s="131"/>
      <c r="B241" s="132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ht="12.75">
      <c r="A242" s="131"/>
      <c r="B242" s="132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ht="12.75">
      <c r="A243" s="131"/>
      <c r="B243" s="132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ht="12.75">
      <c r="A244" s="131"/>
      <c r="B244" s="132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ht="12.75">
      <c r="A245" s="131"/>
      <c r="B245" s="132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ht="12.75">
      <c r="A246" s="131"/>
      <c r="B246" s="132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ht="12.75">
      <c r="A247" s="131"/>
      <c r="B247" s="132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ht="12.75">
      <c r="A248" s="131"/>
      <c r="B248" s="132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ht="12.75">
      <c r="A249" s="131"/>
      <c r="B249" s="132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ht="12.75">
      <c r="A250" s="131"/>
      <c r="B250" s="132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ht="12.75">
      <c r="A251" s="131"/>
      <c r="B251" s="132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ht="12.75">
      <c r="A252" s="131"/>
      <c r="B252" s="132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ht="12.75">
      <c r="A253" s="131"/>
      <c r="B253" s="132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ht="12.75">
      <c r="A254" s="131"/>
      <c r="B254" s="132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ht="12.75">
      <c r="A255" s="131"/>
      <c r="B255" s="132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ht="12.75">
      <c r="A256" s="131"/>
      <c r="B256" s="132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ht="12.75">
      <c r="A257" s="131"/>
      <c r="B257" s="132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ht="12.75">
      <c r="A258" s="131"/>
      <c r="B258" s="132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ht="12.75">
      <c r="A259" s="131"/>
      <c r="B259" s="132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ht="12.75">
      <c r="A260" s="131"/>
      <c r="B260" s="132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ht="12.75">
      <c r="A261" s="131"/>
      <c r="B261" s="132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ht="12.75">
      <c r="A262" s="131"/>
      <c r="B262" s="132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ht="12.75">
      <c r="A263" s="131"/>
      <c r="B263" s="132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ht="12.75">
      <c r="A264" s="131"/>
      <c r="B264" s="132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ht="12.75">
      <c r="A265" s="131"/>
      <c r="B265" s="132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ht="12.75">
      <c r="A266" s="131"/>
      <c r="B266" s="132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ht="12.75">
      <c r="A267" s="131"/>
      <c r="B267" s="132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ht="12.75">
      <c r="A268" s="131"/>
      <c r="B268" s="132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ht="12.75">
      <c r="A269" s="131"/>
      <c r="B269" s="132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ht="12.75">
      <c r="A270" s="131"/>
      <c r="B270" s="132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ht="12.75">
      <c r="A271" s="131"/>
      <c r="B271" s="132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ht="12.75">
      <c r="A272" s="131"/>
      <c r="B272" s="132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ht="12.75">
      <c r="A273" s="131"/>
      <c r="B273" s="132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ht="12.75">
      <c r="A274" s="131"/>
      <c r="B274" s="132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ht="12.75">
      <c r="A275" s="131"/>
      <c r="B275" s="132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ht="12.75">
      <c r="A276" s="131"/>
      <c r="B276" s="132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ht="12.75">
      <c r="A277" s="131"/>
      <c r="B277" s="132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ht="12.75">
      <c r="A278" s="131"/>
      <c r="B278" s="132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ht="12.75">
      <c r="A279" s="131"/>
      <c r="B279" s="132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ht="12.75">
      <c r="A280" s="131"/>
      <c r="B280" s="132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ht="12.75">
      <c r="A281" s="131"/>
      <c r="B281" s="132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ht="12.75">
      <c r="A282" s="131"/>
      <c r="B282" s="132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ht="12.75">
      <c r="A283" s="131"/>
      <c r="B283" s="132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ht="12.75">
      <c r="A284" s="131"/>
      <c r="B284" s="132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ht="12.75">
      <c r="A285" s="131"/>
      <c r="B285" s="132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ht="12.75">
      <c r="A286" s="131"/>
      <c r="B286" s="132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ht="12.75">
      <c r="A287" s="131"/>
      <c r="B287" s="132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ht="12.75">
      <c r="A288" s="131"/>
      <c r="B288" s="132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ht="12.75">
      <c r="A289" s="131"/>
      <c r="B289" s="132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ht="12.75">
      <c r="A290" s="131"/>
      <c r="B290" s="132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ht="12.75">
      <c r="A291" s="131"/>
      <c r="B291" s="132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ht="12.75">
      <c r="A292" s="131"/>
      <c r="B292" s="132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ht="12.75">
      <c r="A293" s="131"/>
      <c r="B293" s="132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ht="12.75">
      <c r="A294" s="131"/>
      <c r="B294" s="132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ht="12.75">
      <c r="A295" s="131"/>
      <c r="B295" s="132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ht="12.75">
      <c r="A296" s="131"/>
      <c r="B296" s="132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ht="12.75">
      <c r="A297" s="131"/>
      <c r="B297" s="132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ht="12.75">
      <c r="A298" s="131"/>
      <c r="B298" s="132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ht="12.75">
      <c r="A299" s="131"/>
      <c r="B299" s="132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ht="12.75">
      <c r="A300" s="131"/>
      <c r="B300" s="132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ht="12.75">
      <c r="A301" s="131"/>
      <c r="B301" s="132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ht="12.75">
      <c r="A302" s="131"/>
      <c r="B302" s="132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ht="12.75">
      <c r="A303" s="131"/>
      <c r="B303" s="132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ht="12.75">
      <c r="A304" s="131"/>
      <c r="B304" s="132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ht="12.75">
      <c r="A305" s="131"/>
      <c r="B305" s="132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ht="12.75">
      <c r="A306" s="131"/>
      <c r="B306" s="132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ht="12.75">
      <c r="A307" s="131"/>
      <c r="B307" s="132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ht="12.75">
      <c r="A308" s="131"/>
      <c r="B308" s="132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ht="12.75">
      <c r="A309" s="131"/>
      <c r="B309" s="132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ht="12.75">
      <c r="A310" s="131"/>
      <c r="B310" s="132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ht="12.75">
      <c r="A311" s="131"/>
      <c r="B311" s="132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ht="12.75">
      <c r="A312" s="131"/>
      <c r="B312" s="132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ht="12.75">
      <c r="A313" s="131"/>
      <c r="B313" s="132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ht="12.75">
      <c r="A314" s="131"/>
      <c r="B314" s="132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ht="12.75">
      <c r="A315" s="131"/>
      <c r="B315" s="132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ht="12.75">
      <c r="A316" s="131"/>
      <c r="B316" s="132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ht="12.75">
      <c r="A317" s="131"/>
      <c r="B317" s="132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ht="12.75">
      <c r="A318" s="131"/>
      <c r="B318" s="132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ht="12.75">
      <c r="A319" s="131"/>
      <c r="B319" s="132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ht="12.75">
      <c r="A320" s="131"/>
      <c r="B320" s="132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ht="12.75">
      <c r="A321" s="131"/>
      <c r="B321" s="132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ht="12.75">
      <c r="A322" s="131"/>
      <c r="B322" s="132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ht="12.75">
      <c r="A323" s="131"/>
      <c r="B323" s="132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ht="12.75">
      <c r="A324" s="131"/>
      <c r="B324" s="132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ht="12.75">
      <c r="A325" s="131"/>
      <c r="B325" s="132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ht="12.75">
      <c r="A326" s="131"/>
      <c r="B326" s="132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ht="12.75">
      <c r="A327" s="131"/>
      <c r="B327" s="132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ht="12.75">
      <c r="A328" s="131"/>
      <c r="B328" s="132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ht="12.75">
      <c r="A329" s="131"/>
      <c r="B329" s="132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ht="12.75">
      <c r="A330" s="131"/>
      <c r="B330" s="132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ht="12.75">
      <c r="A331" s="131"/>
      <c r="B331" s="132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ht="12.75">
      <c r="A332" s="131"/>
      <c r="B332" s="132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ht="12.75">
      <c r="A333" s="131"/>
      <c r="B333" s="132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ht="12.75">
      <c r="A334" s="131"/>
      <c r="B334" s="132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ht="12.75">
      <c r="A335" s="131"/>
      <c r="B335" s="132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ht="12.75">
      <c r="A336" s="131"/>
      <c r="B336" s="132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ht="12.75">
      <c r="A337" s="131"/>
      <c r="B337" s="132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ht="12.75">
      <c r="A338" s="131"/>
      <c r="B338" s="132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ht="12.75">
      <c r="A339" s="131"/>
      <c r="B339" s="132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ht="12.75">
      <c r="A340" s="131"/>
      <c r="B340" s="132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ht="12.75">
      <c r="A341" s="131"/>
      <c r="B341" s="132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ht="12.75">
      <c r="A342" s="131"/>
      <c r="B342" s="132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ht="12.75">
      <c r="A343" s="131"/>
      <c r="B343" s="132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ht="12.75">
      <c r="A344" s="131"/>
      <c r="B344" s="132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ht="12.75">
      <c r="A345" s="131"/>
      <c r="B345" s="132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ht="12.75">
      <c r="A346" s="131"/>
      <c r="B346" s="132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ht="12.75">
      <c r="A347" s="131"/>
      <c r="B347" s="132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ht="12.75">
      <c r="A348" s="131"/>
      <c r="B348" s="132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ht="12.75">
      <c r="A349" s="131"/>
      <c r="B349" s="132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1:19" ht="12.75">
      <c r="A350" s="131"/>
      <c r="B350" s="132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1:19" ht="12.75">
      <c r="A351" s="131"/>
      <c r="B351" s="132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1:19" ht="12.75">
      <c r="A352" s="131"/>
      <c r="B352" s="132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1:19" ht="12.75">
      <c r="A353" s="131"/>
      <c r="B353" s="132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1:19" ht="12.75">
      <c r="A354" s="131"/>
      <c r="B354" s="132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19" ht="12.75">
      <c r="A355" s="131"/>
      <c r="B355" s="132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1:19" ht="12.75">
      <c r="A356" s="131"/>
      <c r="B356" s="132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1:19" ht="12.75">
      <c r="A357" s="131"/>
      <c r="B357" s="132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1:19" ht="12.75">
      <c r="A358" s="131"/>
      <c r="B358" s="132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1:19" ht="12.75">
      <c r="A359" s="131"/>
      <c r="B359" s="132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1:19" ht="12.75">
      <c r="A360" s="131"/>
      <c r="B360" s="132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1:19" ht="12.75">
      <c r="A361" s="131"/>
      <c r="B361" s="132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1:19" ht="12.75">
      <c r="A362" s="131"/>
      <c r="B362" s="132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1:19" ht="12.75">
      <c r="A363" s="131"/>
      <c r="B363" s="132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1:19" ht="12.75">
      <c r="A364" s="131"/>
      <c r="B364" s="132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  <row r="365" spans="1:19" ht="12.75">
      <c r="A365" s="131"/>
      <c r="B365" s="132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</row>
    <row r="366" spans="1:19" ht="12.75">
      <c r="A366" s="131"/>
      <c r="B366" s="132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</row>
    <row r="367" spans="1:19" ht="12.75">
      <c r="A367" s="131"/>
      <c r="B367" s="132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</row>
    <row r="368" spans="1:19" ht="12.75">
      <c r="A368" s="131"/>
      <c r="B368" s="132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</row>
    <row r="369" spans="1:19" ht="12.75">
      <c r="A369" s="131"/>
      <c r="B369" s="132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</row>
    <row r="370" spans="1:19" ht="12.75">
      <c r="A370" s="131"/>
      <c r="B370" s="132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</row>
    <row r="371" spans="1:19" ht="12.75">
      <c r="A371" s="131"/>
      <c r="B371" s="132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</row>
    <row r="372" spans="1:19" ht="12.75">
      <c r="A372" s="131"/>
      <c r="B372" s="132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</row>
    <row r="373" spans="1:19" ht="12.75">
      <c r="A373" s="131"/>
      <c r="B373" s="132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</row>
    <row r="374" spans="1:19" ht="12.75">
      <c r="A374" s="131"/>
      <c r="B374" s="132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</row>
    <row r="375" spans="1:19" ht="12.75">
      <c r="A375" s="131"/>
      <c r="B375" s="132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</row>
    <row r="376" spans="1:19" ht="12.75">
      <c r="A376" s="131"/>
      <c r="B376" s="132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</row>
    <row r="377" spans="1:19" ht="12.75">
      <c r="A377" s="131"/>
      <c r="B377" s="132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</row>
    <row r="378" spans="1:19" ht="12.75">
      <c r="A378" s="131"/>
      <c r="B378" s="132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</row>
    <row r="379" spans="1:19" ht="12.75">
      <c r="A379" s="131"/>
      <c r="B379" s="132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</row>
    <row r="380" spans="1:19" ht="12.75">
      <c r="A380" s="131"/>
      <c r="B380" s="132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</row>
    <row r="381" spans="1:19" ht="12.75">
      <c r="A381" s="131"/>
      <c r="B381" s="132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</row>
    <row r="382" spans="1:19" ht="12.75">
      <c r="A382" s="131"/>
      <c r="B382" s="132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</row>
    <row r="383" spans="1:19" ht="12.75">
      <c r="A383" s="131"/>
      <c r="B383" s="132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</row>
    <row r="384" spans="1:19" ht="12.75">
      <c r="A384" s="131"/>
      <c r="B384" s="132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</row>
    <row r="385" spans="1:19" ht="12.75">
      <c r="A385" s="131"/>
      <c r="B385" s="132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</row>
    <row r="386" spans="1:19" ht="12.75">
      <c r="A386" s="131"/>
      <c r="B386" s="132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</row>
    <row r="387" spans="1:19" ht="12.75">
      <c r="A387" s="131"/>
      <c r="B387" s="132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</row>
    <row r="388" spans="1:19" ht="12.75">
      <c r="A388" s="131"/>
      <c r="B388" s="132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</row>
    <row r="389" spans="1:19" ht="12.75">
      <c r="A389" s="131"/>
      <c r="B389" s="132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</row>
    <row r="390" spans="1:19" ht="12.75">
      <c r="A390" s="131"/>
      <c r="B390" s="132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</row>
    <row r="391" spans="1:19" ht="12.75">
      <c r="A391" s="131"/>
      <c r="B391" s="132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</row>
    <row r="392" spans="1:19" ht="12.75">
      <c r="A392" s="131"/>
      <c r="B392" s="132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</row>
    <row r="393" spans="1:19" ht="12.75">
      <c r="A393" s="131"/>
      <c r="B393" s="132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</row>
    <row r="394" spans="1:19" ht="12.75">
      <c r="A394" s="131"/>
      <c r="B394" s="132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</row>
    <row r="395" spans="1:19" ht="12.75">
      <c r="A395" s="131"/>
      <c r="B395" s="132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</row>
    <row r="396" spans="1:19" ht="12.75">
      <c r="A396" s="131"/>
      <c r="B396" s="132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</row>
    <row r="397" spans="1:19" ht="12.75">
      <c r="A397" s="131"/>
      <c r="B397" s="132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</row>
    <row r="398" spans="1:19" ht="12.75">
      <c r="A398" s="131"/>
      <c r="B398" s="132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</row>
    <row r="399" spans="1:19" ht="12.75">
      <c r="A399" s="131"/>
      <c r="B399" s="132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</row>
    <row r="400" spans="1:19" ht="12.75">
      <c r="A400" s="131"/>
      <c r="B400" s="132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</row>
    <row r="401" spans="1:19" ht="12.75">
      <c r="A401" s="131"/>
      <c r="B401" s="132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</row>
    <row r="402" spans="1:19" ht="12.75">
      <c r="A402" s="131"/>
      <c r="B402" s="132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</row>
    <row r="403" spans="1:19" ht="12.75">
      <c r="A403" s="131"/>
      <c r="B403" s="132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</row>
    <row r="404" spans="1:19" ht="12.75">
      <c r="A404" s="131"/>
      <c r="B404" s="132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</row>
    <row r="405" spans="1:19" ht="12.75">
      <c r="A405" s="131"/>
      <c r="B405" s="132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</row>
    <row r="406" spans="1:19" ht="12.75">
      <c r="A406" s="131"/>
      <c r="B406" s="132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</row>
    <row r="407" spans="1:19" ht="12.75">
      <c r="A407" s="131"/>
      <c r="B407" s="132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</row>
    <row r="408" spans="1:19" ht="12.75">
      <c r="A408" s="131"/>
      <c r="B408" s="132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</row>
    <row r="409" spans="1:19" ht="12.75">
      <c r="A409" s="131"/>
      <c r="B409" s="132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</row>
    <row r="410" spans="1:19" ht="12.75">
      <c r="A410" s="131"/>
      <c r="B410" s="132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</row>
    <row r="411" spans="1:19" ht="12.75">
      <c r="A411" s="131"/>
      <c r="B411" s="132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</row>
    <row r="412" spans="1:19" ht="12.75">
      <c r="A412" s="131"/>
      <c r="B412" s="132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</row>
    <row r="413" spans="1:19" ht="12.75">
      <c r="A413" s="131"/>
      <c r="B413" s="132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</row>
    <row r="414" spans="1:19" ht="12.75">
      <c r="A414" s="131"/>
      <c r="B414" s="132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</row>
    <row r="415" spans="1:19" ht="12.75">
      <c r="A415" s="131"/>
      <c r="B415" s="132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</row>
    <row r="416" spans="1:19" ht="12.75">
      <c r="A416" s="131"/>
      <c r="B416" s="132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</row>
    <row r="417" spans="1:19" ht="12.75">
      <c r="A417" s="131"/>
      <c r="B417" s="132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</row>
    <row r="418" spans="1:19" ht="12.75">
      <c r="A418" s="131"/>
      <c r="B418" s="132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</row>
    <row r="419" spans="1:19" ht="12.75">
      <c r="A419" s="131"/>
      <c r="B419" s="132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</row>
    <row r="420" spans="1:19" ht="12.75">
      <c r="A420" s="131"/>
      <c r="B420" s="132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</row>
    <row r="421" spans="1:19" ht="12.75">
      <c r="A421" s="131"/>
      <c r="B421" s="132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</row>
    <row r="422" spans="1:19" ht="12.75">
      <c r="A422" s="131"/>
      <c r="B422" s="132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</row>
    <row r="423" spans="1:19" ht="12.75">
      <c r="A423" s="131"/>
      <c r="B423" s="132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</row>
    <row r="424" spans="1:19" ht="12.75">
      <c r="A424" s="131"/>
      <c r="B424" s="132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</row>
    <row r="425" spans="1:19" ht="12.75">
      <c r="A425" s="131"/>
      <c r="B425" s="132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</row>
    <row r="426" spans="1:19" ht="12.75">
      <c r="A426" s="131"/>
      <c r="B426" s="132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</row>
    <row r="427" spans="1:19" ht="12.75">
      <c r="A427" s="131"/>
      <c r="B427" s="132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</row>
    <row r="428" spans="1:19" ht="12.75">
      <c r="A428" s="131"/>
      <c r="B428" s="132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</row>
    <row r="429" spans="1:19" ht="12.75">
      <c r="A429" s="131"/>
      <c r="B429" s="132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</row>
    <row r="430" spans="1:19" ht="12.75">
      <c r="A430" s="131"/>
      <c r="B430" s="132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</row>
    <row r="431" spans="1:19" ht="12.75">
      <c r="A431" s="131"/>
      <c r="B431" s="132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</row>
    <row r="432" spans="1:19" ht="12.75">
      <c r="A432" s="131"/>
      <c r="B432" s="132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</row>
    <row r="433" spans="1:19" ht="12.75">
      <c r="A433" s="131"/>
      <c r="B433" s="132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</row>
    <row r="434" spans="1:19" ht="12.75">
      <c r="A434" s="131"/>
      <c r="B434" s="132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</row>
    <row r="435" spans="1:19" ht="12.75">
      <c r="A435" s="131"/>
      <c r="B435" s="132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</row>
    <row r="436" spans="1:19" ht="12.75">
      <c r="A436" s="131"/>
      <c r="B436" s="132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</row>
    <row r="437" spans="1:19" ht="12.75">
      <c r="A437" s="131"/>
      <c r="B437" s="132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</row>
    <row r="438" spans="1:19" ht="12.75">
      <c r="A438" s="131"/>
      <c r="B438" s="132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</row>
    <row r="439" spans="1:19" ht="12.75">
      <c r="A439" s="131"/>
      <c r="B439" s="132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</row>
    <row r="440" spans="1:19" ht="12.75">
      <c r="A440" s="131"/>
      <c r="B440" s="132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</row>
    <row r="441" spans="1:19" ht="12.75">
      <c r="A441" s="131"/>
      <c r="B441" s="132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</row>
    <row r="442" spans="1:19" ht="12.75">
      <c r="A442" s="131"/>
      <c r="B442" s="132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</row>
    <row r="443" spans="1:19" ht="12.75">
      <c r="A443" s="131"/>
      <c r="B443" s="132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</row>
    <row r="444" spans="1:19" ht="12.75">
      <c r="A444" s="131"/>
      <c r="B444" s="132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</row>
    <row r="445" spans="1:19" ht="12.75">
      <c r="A445" s="131"/>
      <c r="B445" s="132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</row>
    <row r="446" spans="1:19" ht="12.75">
      <c r="A446" s="131"/>
      <c r="B446" s="132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</row>
    <row r="447" spans="1:19" ht="12.75">
      <c r="A447" s="131"/>
      <c r="B447" s="132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</row>
    <row r="448" spans="1:19" ht="12.75">
      <c r="A448" s="131"/>
      <c r="B448" s="132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</row>
    <row r="449" spans="1:19" ht="12.75">
      <c r="A449" s="131"/>
      <c r="B449" s="132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</row>
    <row r="450" spans="2:6" ht="12.75">
      <c r="B450" s="132"/>
      <c r="E450" s="106"/>
      <c r="F450" s="106"/>
    </row>
  </sheetData>
  <sheetProtection/>
  <mergeCells count="17">
    <mergeCell ref="A58:B58"/>
    <mergeCell ref="A115:B115"/>
    <mergeCell ref="A141:B141"/>
    <mergeCell ref="A24:B24"/>
    <mergeCell ref="A88:B88"/>
    <mergeCell ref="A69:B69"/>
    <mergeCell ref="A78:B78"/>
    <mergeCell ref="A147:B147"/>
    <mergeCell ref="A99:B99"/>
    <mergeCell ref="A105:B105"/>
    <mergeCell ref="A1:S1"/>
    <mergeCell ref="A6:B6"/>
    <mergeCell ref="A7:B7"/>
    <mergeCell ref="A23:B23"/>
    <mergeCell ref="A133:B133"/>
    <mergeCell ref="A146:B146"/>
    <mergeCell ref="A134:B13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4" r:id="rId1"/>
  <headerFooter alignWithMargins="0">
    <oddFooter>&amp;R&amp;P</oddFooter>
  </headerFooter>
  <rowBreaks count="2" manualBreakCount="2">
    <brk id="37" max="17" man="1"/>
    <brk id="7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2019-11-26T08:39:34Z</cp:lastPrinted>
  <dcterms:created xsi:type="dcterms:W3CDTF">2013-09-11T11:00:21Z</dcterms:created>
  <dcterms:modified xsi:type="dcterms:W3CDTF">2021-01-12T11:10:42Z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