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okumenti\PLANOVI\PLAN 2025-2027\"/>
    </mc:Choice>
  </mc:AlternateContent>
  <bookViews>
    <workbookView xWindow="0" yWindow="0" windowWidth="28800" windowHeight="12435" firstSheet="2" activeTab="6"/>
  </bookViews>
  <sheets>
    <sheet name="SAŽETAK" sheetId="8" r:id="rId1"/>
    <sheet name="_Račun_prihoda_i_rashoda" sheetId="2" r:id="rId2"/>
    <sheet name="Prihodi i rashodi po izvorima" sheetId="9" r:id="rId3"/>
    <sheet name="Rashodi_prema_funkcijskoj_kl" sheetId="4" r:id="rId4"/>
    <sheet name="Račun_financiranja" sheetId="5" r:id="rId5"/>
    <sheet name="Račun financiranja po izvorima" sheetId="10" r:id="rId6"/>
    <sheet name="POSEBNI_DIO" sheetId="6" r:id="rId7"/>
    <sheet name="List1" sheetId="3" r:id="rId8"/>
  </sheets>
  <definedNames>
    <definedName name="_xlnm.Print_Titles" localSheetId="6">POSEBNI_DIO!$5:$5</definedName>
    <definedName name="_xlnm.Print_Area" localSheetId="1">_Račun_prihoda_i_rashoda!$A$1:$J$129</definedName>
    <definedName name="_xlnm.Print_Area" localSheetId="6">POSEBNI_DIO!$A$1:$I$581</definedName>
    <definedName name="_xlnm.Print_Area" localSheetId="4">Račun_financiranja!$A$1:$J$14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8" l="1"/>
  <c r="D13" i="4"/>
  <c r="F54" i="6"/>
  <c r="G54" i="6"/>
  <c r="H54" i="6"/>
  <c r="I54" i="6"/>
  <c r="E54" i="6"/>
  <c r="I70" i="6"/>
  <c r="F69" i="6"/>
  <c r="F67" i="6" s="1"/>
  <c r="F68" i="6" s="1"/>
  <c r="G69" i="6"/>
  <c r="I69" i="6" s="1"/>
  <c r="E69" i="6"/>
  <c r="E67" i="6" s="1"/>
  <c r="E68" i="6" s="1"/>
  <c r="H70" i="6" l="1"/>
  <c r="H69" i="6"/>
  <c r="G67" i="6"/>
  <c r="G68" i="6" l="1"/>
  <c r="H67" i="6"/>
  <c r="I67" i="6"/>
  <c r="C10" i="9"/>
  <c r="F28" i="8"/>
  <c r="G28" i="8"/>
  <c r="F29" i="8"/>
  <c r="G29" i="8"/>
  <c r="I68" i="6" l="1"/>
  <c r="H68" i="6"/>
  <c r="I178" i="6"/>
  <c r="I175" i="6"/>
  <c r="I173" i="6"/>
  <c r="I171" i="6"/>
  <c r="I155" i="6"/>
  <c r="I152" i="6"/>
  <c r="I150" i="6"/>
  <c r="I148" i="6"/>
  <c r="I189" i="6"/>
  <c r="H189" i="6"/>
  <c r="I188" i="6"/>
  <c r="H188" i="6"/>
  <c r="I187" i="6"/>
  <c r="H187" i="6"/>
  <c r="H186" i="6"/>
  <c r="I185" i="6"/>
  <c r="H185" i="6"/>
  <c r="I184" i="6"/>
  <c r="H184" i="6"/>
  <c r="I183" i="6"/>
  <c r="H183" i="6"/>
  <c r="I182" i="6"/>
  <c r="H182" i="6"/>
  <c r="G181" i="6"/>
  <c r="F181" i="6"/>
  <c r="E181" i="6"/>
  <c r="H180" i="6"/>
  <c r="H179" i="6"/>
  <c r="G178" i="6"/>
  <c r="F178" i="6"/>
  <c r="F177" i="6" s="1"/>
  <c r="E178" i="6"/>
  <c r="E177" i="6" s="1"/>
  <c r="H176" i="6"/>
  <c r="G175" i="6"/>
  <c r="F175" i="6"/>
  <c r="E175" i="6"/>
  <c r="H174" i="6"/>
  <c r="G173" i="6"/>
  <c r="F173" i="6"/>
  <c r="E173" i="6"/>
  <c r="H172" i="6"/>
  <c r="G171" i="6"/>
  <c r="H171" i="6" s="1"/>
  <c r="F171" i="6"/>
  <c r="E171" i="6"/>
  <c r="F399" i="6"/>
  <c r="G399" i="6"/>
  <c r="E399" i="6"/>
  <c r="H578" i="6"/>
  <c r="I578" i="6" s="1"/>
  <c r="I577" i="6" s="1"/>
  <c r="I576" i="6" s="1"/>
  <c r="G577" i="6"/>
  <c r="G576" i="6" s="1"/>
  <c r="G575" i="6" s="1"/>
  <c r="I575" i="6" s="1"/>
  <c r="I573" i="6" s="1"/>
  <c r="F577" i="6"/>
  <c r="F576" i="6" s="1"/>
  <c r="F575" i="6" s="1"/>
  <c r="F573" i="6" s="1"/>
  <c r="E577" i="6"/>
  <c r="E576" i="6" s="1"/>
  <c r="E575" i="6" s="1"/>
  <c r="I559" i="6"/>
  <c r="H559" i="6"/>
  <c r="I558" i="6"/>
  <c r="H558" i="6"/>
  <c r="I557" i="6"/>
  <c r="H557" i="6"/>
  <c r="I556" i="6"/>
  <c r="H556" i="6"/>
  <c r="I555" i="6"/>
  <c r="H555" i="6"/>
  <c r="G554" i="6"/>
  <c r="H554" i="6" s="1"/>
  <c r="F554" i="6"/>
  <c r="F553" i="6" s="1"/>
  <c r="F552" i="6" s="1"/>
  <c r="E554" i="6"/>
  <c r="E553" i="6" s="1"/>
  <c r="H274" i="6"/>
  <c r="I274" i="6" s="1"/>
  <c r="I273" i="6" s="1"/>
  <c r="I272" i="6" s="1"/>
  <c r="G273" i="6"/>
  <c r="G272" i="6" s="1"/>
  <c r="F273" i="6"/>
  <c r="F272" i="6" s="1"/>
  <c r="E273" i="6"/>
  <c r="E272" i="6" s="1"/>
  <c r="I181" i="6" l="1"/>
  <c r="I147" i="6"/>
  <c r="I170" i="6"/>
  <c r="I177" i="6"/>
  <c r="G177" i="6"/>
  <c r="H173" i="6"/>
  <c r="F170" i="6"/>
  <c r="F169" i="6"/>
  <c r="F167" i="6" s="1"/>
  <c r="F168" i="6" s="1"/>
  <c r="E574" i="6"/>
  <c r="E573" i="6"/>
  <c r="I554" i="6"/>
  <c r="I553" i="6" s="1"/>
  <c r="I552" i="6" s="1"/>
  <c r="G553" i="6"/>
  <c r="G552" i="6" s="1"/>
  <c r="E170" i="6"/>
  <c r="E169" i="6" s="1"/>
  <c r="E167" i="6" s="1"/>
  <c r="E168" i="6" s="1"/>
  <c r="G170" i="6"/>
  <c r="H175" i="6"/>
  <c r="H178" i="6"/>
  <c r="H181" i="6"/>
  <c r="F574" i="6"/>
  <c r="G574" i="6"/>
  <c r="I574" i="6" s="1"/>
  <c r="G573" i="6"/>
  <c r="H575" i="6"/>
  <c r="H573" i="6" s="1"/>
  <c r="H577" i="6"/>
  <c r="H576" i="6" s="1"/>
  <c r="H553" i="6"/>
  <c r="H552" i="6" s="1"/>
  <c r="E552" i="6"/>
  <c r="H273" i="6"/>
  <c r="H272" i="6" s="1"/>
  <c r="I515" i="6"/>
  <c r="G44" i="2"/>
  <c r="G43" i="2" s="1"/>
  <c r="G42" i="2" s="1"/>
  <c r="H44" i="2"/>
  <c r="H43" i="2" s="1"/>
  <c r="H42" i="2" s="1"/>
  <c r="I44" i="2"/>
  <c r="I43" i="2" s="1"/>
  <c r="I42" i="2" s="1"/>
  <c r="J44" i="2"/>
  <c r="J43" i="2" s="1"/>
  <c r="J42" i="2" s="1"/>
  <c r="F44" i="2"/>
  <c r="F43" i="2" s="1"/>
  <c r="F42" i="2" s="1"/>
  <c r="G19" i="2"/>
  <c r="H19" i="2"/>
  <c r="I19" i="2"/>
  <c r="J19" i="2"/>
  <c r="F19" i="2"/>
  <c r="I169" i="6" l="1"/>
  <c r="H574" i="6"/>
  <c r="I168" i="6"/>
  <c r="I167" i="6"/>
  <c r="H177" i="6"/>
  <c r="G169" i="6"/>
  <c r="H170" i="6"/>
  <c r="H215" i="6"/>
  <c r="I215" i="6" s="1"/>
  <c r="G167" i="6" l="1"/>
  <c r="H169" i="6"/>
  <c r="I498" i="6"/>
  <c r="F496" i="6"/>
  <c r="G496" i="6"/>
  <c r="E496" i="6"/>
  <c r="G168" i="6" l="1"/>
  <c r="H167" i="6"/>
  <c r="I166" i="6"/>
  <c r="H166" i="6"/>
  <c r="I165" i="6"/>
  <c r="H165" i="6"/>
  <c r="I164" i="6"/>
  <c r="H164" i="6"/>
  <c r="H163" i="6"/>
  <c r="I162" i="6"/>
  <c r="H162" i="6"/>
  <c r="I161" i="6"/>
  <c r="H161" i="6"/>
  <c r="I160" i="6"/>
  <c r="H160" i="6"/>
  <c r="I159" i="6"/>
  <c r="I158" i="6" s="1"/>
  <c r="I154" i="6" s="1"/>
  <c r="I146" i="6" s="1"/>
  <c r="H159" i="6"/>
  <c r="G158" i="6"/>
  <c r="F158" i="6"/>
  <c r="E158" i="6"/>
  <c r="H97" i="6"/>
  <c r="I97" i="6" s="1"/>
  <c r="I145" i="6" l="1"/>
  <c r="I144" i="6"/>
  <c r="H168" i="6"/>
  <c r="H158" i="6"/>
  <c r="G461" i="6"/>
  <c r="H488" i="6"/>
  <c r="I488" i="6" s="1"/>
  <c r="I385" i="6" l="1"/>
  <c r="H385" i="6"/>
  <c r="G384" i="6"/>
  <c r="I384" i="6" s="1"/>
  <c r="I383" i="6" s="1"/>
  <c r="F384" i="6"/>
  <c r="E384" i="6"/>
  <c r="H358" i="6"/>
  <c r="I358" i="6" s="1"/>
  <c r="H354" i="6"/>
  <c r="I354" i="6" s="1"/>
  <c r="H352" i="6"/>
  <c r="I352" i="6" s="1"/>
  <c r="H351" i="6"/>
  <c r="I351" i="6" s="1"/>
  <c r="H346" i="6"/>
  <c r="I346" i="6" s="1"/>
  <c r="G383" i="6" l="1"/>
  <c r="H384" i="6"/>
  <c r="H383" i="6" s="1"/>
  <c r="H109" i="6"/>
  <c r="I109" i="6" s="1"/>
  <c r="I53" i="6" l="1"/>
  <c r="H53" i="6"/>
  <c r="F493" i="6" l="1"/>
  <c r="G493" i="6"/>
  <c r="G102" i="2"/>
  <c r="G101" i="2" s="1"/>
  <c r="H102" i="2"/>
  <c r="H101" i="2" s="1"/>
  <c r="I102" i="2"/>
  <c r="I101" i="2" s="1"/>
  <c r="J102" i="2"/>
  <c r="J101" i="2" s="1"/>
  <c r="F96" i="6" l="1"/>
  <c r="F95" i="6" s="1"/>
  <c r="G96" i="6"/>
  <c r="G95" i="6" s="1"/>
  <c r="H96" i="6"/>
  <c r="H95" i="6" s="1"/>
  <c r="I96" i="6"/>
  <c r="I95" i="6" s="1"/>
  <c r="E96" i="6"/>
  <c r="E95" i="6" s="1"/>
  <c r="I530" i="6"/>
  <c r="H530" i="6"/>
  <c r="G529" i="6"/>
  <c r="H529" i="6" s="1"/>
  <c r="F529" i="6"/>
  <c r="E529" i="6"/>
  <c r="I528" i="6"/>
  <c r="H528" i="6"/>
  <c r="I527" i="6"/>
  <c r="H527" i="6"/>
  <c r="I526" i="6"/>
  <c r="H526" i="6"/>
  <c r="I525" i="6"/>
  <c r="H525" i="6"/>
  <c r="H524" i="6"/>
  <c r="F523" i="6"/>
  <c r="E523" i="6"/>
  <c r="F487" i="6"/>
  <c r="F486" i="6" s="1"/>
  <c r="G487" i="6"/>
  <c r="G486" i="6" s="1"/>
  <c r="H487" i="6"/>
  <c r="H486" i="6" s="1"/>
  <c r="I487" i="6"/>
  <c r="I486" i="6" s="1"/>
  <c r="E487" i="6"/>
  <c r="E486" i="6" s="1"/>
  <c r="I456" i="6"/>
  <c r="H456" i="6"/>
  <c r="I455" i="6"/>
  <c r="H455" i="6"/>
  <c r="G454" i="6"/>
  <c r="I454" i="6" s="1"/>
  <c r="F454" i="6"/>
  <c r="E454" i="6"/>
  <c r="I453" i="6"/>
  <c r="H453" i="6"/>
  <c r="I452" i="6"/>
  <c r="H452" i="6"/>
  <c r="I451" i="6"/>
  <c r="H451" i="6"/>
  <c r="I450" i="6"/>
  <c r="H450" i="6"/>
  <c r="I449" i="6"/>
  <c r="H449" i="6"/>
  <c r="G448" i="6"/>
  <c r="F448" i="6"/>
  <c r="E448" i="6"/>
  <c r="F357" i="6"/>
  <c r="F356" i="6" s="1"/>
  <c r="G357" i="6"/>
  <c r="G356" i="6" s="1"/>
  <c r="H357" i="6"/>
  <c r="H356" i="6" s="1"/>
  <c r="I357" i="6"/>
  <c r="I356" i="6" s="1"/>
  <c r="E357" i="6"/>
  <c r="E356" i="6" s="1"/>
  <c r="F353" i="6"/>
  <c r="G353" i="6"/>
  <c r="E353" i="6"/>
  <c r="F350" i="6"/>
  <c r="G350" i="6"/>
  <c r="H350" i="6"/>
  <c r="I350" i="6"/>
  <c r="E350" i="6"/>
  <c r="F52" i="6"/>
  <c r="F51" i="6" s="1"/>
  <c r="F50" i="6" s="1"/>
  <c r="F49" i="6" s="1"/>
  <c r="F48" i="6" s="1"/>
  <c r="G52" i="6"/>
  <c r="G51" i="6" s="1"/>
  <c r="G50" i="6" s="1"/>
  <c r="G49" i="6" s="1"/>
  <c r="G48" i="6" s="1"/>
  <c r="H52" i="6"/>
  <c r="H51" i="6" s="1"/>
  <c r="H50" i="6" s="1"/>
  <c r="H49" i="6" s="1"/>
  <c r="H48" i="6" s="1"/>
  <c r="I52" i="6"/>
  <c r="I51" i="6" s="1"/>
  <c r="I50" i="6" s="1"/>
  <c r="I49" i="6" s="1"/>
  <c r="I48" i="6" s="1"/>
  <c r="F108" i="6"/>
  <c r="F107" i="6" s="1"/>
  <c r="F106" i="6" s="1"/>
  <c r="F105" i="6" s="1"/>
  <c r="F104" i="6" s="1"/>
  <c r="G108" i="6"/>
  <c r="G107" i="6" s="1"/>
  <c r="G106" i="6" s="1"/>
  <c r="G105" i="6" s="1"/>
  <c r="G104" i="6" s="1"/>
  <c r="H108" i="6"/>
  <c r="H107" i="6" s="1"/>
  <c r="H106" i="6" s="1"/>
  <c r="H105" i="6" s="1"/>
  <c r="H104" i="6" s="1"/>
  <c r="I108" i="6"/>
  <c r="I107" i="6" s="1"/>
  <c r="I106" i="6" s="1"/>
  <c r="I105" i="6" s="1"/>
  <c r="I104" i="6" s="1"/>
  <c r="F214" i="6"/>
  <c r="F213" i="6" s="1"/>
  <c r="F212" i="6" s="1"/>
  <c r="F211" i="6" s="1"/>
  <c r="F210" i="6" s="1"/>
  <c r="G214" i="6"/>
  <c r="G213" i="6" s="1"/>
  <c r="G212" i="6" s="1"/>
  <c r="G211" i="6" s="1"/>
  <c r="H214" i="6"/>
  <c r="H213" i="6" s="1"/>
  <c r="H212" i="6" s="1"/>
  <c r="H211" i="6" s="1"/>
  <c r="H210" i="6" s="1"/>
  <c r="I214" i="6"/>
  <c r="I213" i="6" s="1"/>
  <c r="I212" i="6" s="1"/>
  <c r="I211" i="6" s="1"/>
  <c r="I210" i="6" s="1"/>
  <c r="F345" i="6"/>
  <c r="F344" i="6" s="1"/>
  <c r="G345" i="6"/>
  <c r="G344" i="6" s="1"/>
  <c r="H345" i="6"/>
  <c r="H344" i="6" s="1"/>
  <c r="I345" i="6"/>
  <c r="I344" i="6" s="1"/>
  <c r="E345" i="6"/>
  <c r="E344" i="6" s="1"/>
  <c r="E214" i="6"/>
  <c r="E213" i="6" s="1"/>
  <c r="E212" i="6" s="1"/>
  <c r="E211" i="6" s="1"/>
  <c r="E210" i="6" s="1"/>
  <c r="E108" i="6"/>
  <c r="E107" i="6" s="1"/>
  <c r="E106" i="6" s="1"/>
  <c r="E105" i="6" s="1"/>
  <c r="E104" i="6" s="1"/>
  <c r="E52" i="6"/>
  <c r="E51" i="6" s="1"/>
  <c r="E50" i="6" s="1"/>
  <c r="E49" i="6" s="1"/>
  <c r="E48" i="6" s="1"/>
  <c r="F101" i="2"/>
  <c r="F102" i="2"/>
  <c r="G447" i="6" l="1"/>
  <c r="G446" i="6" s="1"/>
  <c r="G445" i="6" s="1"/>
  <c r="H445" i="6" s="1"/>
  <c r="F447" i="6"/>
  <c r="F446" i="6" s="1"/>
  <c r="F445" i="6" s="1"/>
  <c r="G210" i="6"/>
  <c r="F522" i="6"/>
  <c r="F521" i="6" s="1"/>
  <c r="I529" i="6"/>
  <c r="G523" i="6"/>
  <c r="I523" i="6" s="1"/>
  <c r="E349" i="6"/>
  <c r="E348" i="6" s="1"/>
  <c r="I524" i="6"/>
  <c r="E522" i="6"/>
  <c r="E521" i="6" s="1"/>
  <c r="I447" i="6"/>
  <c r="H448" i="6"/>
  <c r="I448" i="6"/>
  <c r="E447" i="6"/>
  <c r="E446" i="6" s="1"/>
  <c r="E445" i="6" s="1"/>
  <c r="H454" i="6"/>
  <c r="I60" i="6"/>
  <c r="H60" i="6"/>
  <c r="G59" i="6"/>
  <c r="G58" i="6" s="1"/>
  <c r="F59" i="6"/>
  <c r="F58" i="6" s="1"/>
  <c r="F57" i="6" s="1"/>
  <c r="F55" i="6" s="1"/>
  <c r="E59" i="6"/>
  <c r="E58" i="6" s="1"/>
  <c r="E57" i="6" s="1"/>
  <c r="E55" i="6" s="1"/>
  <c r="I66" i="6"/>
  <c r="H66" i="6"/>
  <c r="G65" i="6"/>
  <c r="G64" i="6" s="1"/>
  <c r="F65" i="6"/>
  <c r="F64" i="6" s="1"/>
  <c r="F63" i="6" s="1"/>
  <c r="F61" i="6" s="1"/>
  <c r="F62" i="6" s="1"/>
  <c r="E65" i="6"/>
  <c r="E64" i="6" s="1"/>
  <c r="E63" i="6" s="1"/>
  <c r="E61" i="6" s="1"/>
  <c r="E62" i="6" s="1"/>
  <c r="H447" i="6" l="1"/>
  <c r="H523" i="6"/>
  <c r="G522" i="6"/>
  <c r="I445" i="6"/>
  <c r="H446" i="6"/>
  <c r="I446" i="6"/>
  <c r="H59" i="6"/>
  <c r="I59" i="6"/>
  <c r="H65" i="6"/>
  <c r="H58" i="6"/>
  <c r="I58" i="6"/>
  <c r="G57" i="6"/>
  <c r="G55" i="6" s="1"/>
  <c r="H64" i="6"/>
  <c r="I64" i="6"/>
  <c r="G63" i="6"/>
  <c r="E56" i="6"/>
  <c r="F56" i="6"/>
  <c r="I65" i="6"/>
  <c r="H522" i="6" l="1"/>
  <c r="I522" i="6"/>
  <c r="G521" i="6"/>
  <c r="I57" i="6"/>
  <c r="H57" i="6"/>
  <c r="I63" i="6"/>
  <c r="G61" i="6"/>
  <c r="H63" i="6"/>
  <c r="G56" i="6"/>
  <c r="H55" i="6"/>
  <c r="I55" i="6"/>
  <c r="H157" i="6"/>
  <c r="H156" i="6"/>
  <c r="G155" i="6"/>
  <c r="F155" i="6"/>
  <c r="F154" i="6" s="1"/>
  <c r="E155" i="6"/>
  <c r="E154" i="6" s="1"/>
  <c r="H153" i="6"/>
  <c r="F152" i="6"/>
  <c r="E152" i="6"/>
  <c r="H151" i="6"/>
  <c r="G150" i="6"/>
  <c r="H150" i="6" s="1"/>
  <c r="F150" i="6"/>
  <c r="E150" i="6"/>
  <c r="F148" i="6"/>
  <c r="E148" i="6"/>
  <c r="H155" i="6" l="1"/>
  <c r="H154" i="6" s="1"/>
  <c r="G154" i="6"/>
  <c r="I521" i="6"/>
  <c r="H521" i="6"/>
  <c r="I56" i="6"/>
  <c r="H56" i="6"/>
  <c r="G62" i="6"/>
  <c r="I61" i="6"/>
  <c r="H61" i="6"/>
  <c r="F147" i="6"/>
  <c r="F146" i="6" s="1"/>
  <c r="F144" i="6" s="1"/>
  <c r="F145" i="6" s="1"/>
  <c r="E147" i="6"/>
  <c r="E146" i="6" s="1"/>
  <c r="E144" i="6" s="1"/>
  <c r="E145" i="6" s="1"/>
  <c r="G148" i="6"/>
  <c r="H149" i="6"/>
  <c r="G152" i="6"/>
  <c r="H499" i="6"/>
  <c r="I499" i="6"/>
  <c r="H516" i="6"/>
  <c r="I516" i="6"/>
  <c r="I62" i="6" l="1"/>
  <c r="H62" i="6"/>
  <c r="H152" i="6"/>
  <c r="H148" i="6"/>
  <c r="G147" i="6"/>
  <c r="I519" i="6"/>
  <c r="I518" i="6" s="1"/>
  <c r="H519" i="6"/>
  <c r="H518" i="6" s="1"/>
  <c r="G518" i="6"/>
  <c r="F518" i="6"/>
  <c r="E518" i="6"/>
  <c r="G516" i="6"/>
  <c r="F516" i="6"/>
  <c r="E516" i="6"/>
  <c r="I514" i="6"/>
  <c r="I513" i="6" s="1"/>
  <c r="H514" i="6"/>
  <c r="H513" i="6" s="1"/>
  <c r="G513" i="6"/>
  <c r="F513" i="6"/>
  <c r="E513" i="6"/>
  <c r="I511" i="6"/>
  <c r="I510" i="6" s="1"/>
  <c r="H511" i="6"/>
  <c r="H510" i="6" s="1"/>
  <c r="G510" i="6"/>
  <c r="F510" i="6"/>
  <c r="E510" i="6"/>
  <c r="I508" i="6"/>
  <c r="I507" i="6" s="1"/>
  <c r="H508" i="6"/>
  <c r="H507" i="6" s="1"/>
  <c r="G507" i="6"/>
  <c r="F507" i="6"/>
  <c r="E507" i="6"/>
  <c r="I506" i="6" l="1"/>
  <c r="I505" i="6" s="1"/>
  <c r="I504" i="6" s="1"/>
  <c r="G506" i="6"/>
  <c r="G505" i="6" s="1"/>
  <c r="G504" i="6" s="1"/>
  <c r="G146" i="6"/>
  <c r="H147" i="6"/>
  <c r="H506" i="6"/>
  <c r="H505" i="6" s="1"/>
  <c r="H504" i="6" s="1"/>
  <c r="F506" i="6"/>
  <c r="F505" i="6" s="1"/>
  <c r="F504" i="6" s="1"/>
  <c r="E506" i="6"/>
  <c r="E505" i="6" s="1"/>
  <c r="E504" i="6" s="1"/>
  <c r="I88" i="2"/>
  <c r="J88" i="2" s="1"/>
  <c r="J87" i="2" s="1"/>
  <c r="G87" i="2"/>
  <c r="H87" i="2"/>
  <c r="F87" i="2"/>
  <c r="I87" i="2" l="1"/>
  <c r="H146" i="6"/>
  <c r="G144" i="6"/>
  <c r="J36" i="2"/>
  <c r="I40" i="2"/>
  <c r="G145" i="6" l="1"/>
  <c r="H144" i="6"/>
  <c r="E41" i="9"/>
  <c r="F41" i="9"/>
  <c r="F22" i="9"/>
  <c r="E22" i="9"/>
  <c r="H145" i="6" l="1"/>
  <c r="D41" i="9" l="1"/>
  <c r="C41" i="9"/>
  <c r="B41" i="9"/>
  <c r="F40" i="9"/>
  <c r="E40" i="9"/>
  <c r="D39" i="9"/>
  <c r="F39" i="9" s="1"/>
  <c r="C39" i="9"/>
  <c r="B39" i="9"/>
  <c r="F37" i="9"/>
  <c r="F36" i="9" s="1"/>
  <c r="E37" i="9"/>
  <c r="E36" i="9" s="1"/>
  <c r="D36" i="9"/>
  <c r="C36" i="9"/>
  <c r="B36" i="9"/>
  <c r="F35" i="9"/>
  <c r="E35" i="9"/>
  <c r="D34" i="9"/>
  <c r="E34" i="9" s="1"/>
  <c r="C34" i="9"/>
  <c r="B34" i="9"/>
  <c r="F33" i="9"/>
  <c r="E33" i="9"/>
  <c r="D32" i="9"/>
  <c r="F32" i="9" s="1"/>
  <c r="C32" i="9"/>
  <c r="B32" i="9"/>
  <c r="F31" i="9"/>
  <c r="E31" i="9"/>
  <c r="D30" i="9"/>
  <c r="F30" i="9" s="1"/>
  <c r="C30" i="9"/>
  <c r="B30" i="9"/>
  <c r="C17" i="9"/>
  <c r="F12" i="9"/>
  <c r="F14" i="9"/>
  <c r="F16" i="9"/>
  <c r="F18" i="9"/>
  <c r="F17" i="9" s="1"/>
  <c r="F21" i="9"/>
  <c r="E12" i="9"/>
  <c r="E14" i="9"/>
  <c r="E15" i="9"/>
  <c r="E16" i="9"/>
  <c r="E18" i="9"/>
  <c r="E17" i="9" s="1"/>
  <c r="E21" i="9"/>
  <c r="C22" i="9"/>
  <c r="D22" i="9"/>
  <c r="C20" i="9"/>
  <c r="D20" i="9"/>
  <c r="F20" i="9" s="1"/>
  <c r="D17" i="9"/>
  <c r="C15" i="9"/>
  <c r="D15" i="9"/>
  <c r="F15" i="9" s="1"/>
  <c r="C13" i="9"/>
  <c r="D13" i="9"/>
  <c r="F13" i="9" s="1"/>
  <c r="C11" i="9"/>
  <c r="D11" i="9"/>
  <c r="E11" i="9" s="1"/>
  <c r="B22" i="9"/>
  <c r="B20" i="9"/>
  <c r="B17" i="9"/>
  <c r="B15" i="9"/>
  <c r="B13" i="9"/>
  <c r="B11" i="9"/>
  <c r="E39" i="9" l="1"/>
  <c r="B10" i="9"/>
  <c r="B29" i="9"/>
  <c r="F10" i="9"/>
  <c r="F34" i="9"/>
  <c r="F29" i="9" s="1"/>
  <c r="D29" i="9"/>
  <c r="E20" i="9"/>
  <c r="E13" i="9"/>
  <c r="D10" i="9"/>
  <c r="F11" i="9"/>
  <c r="C29" i="9"/>
  <c r="E32" i="9"/>
  <c r="E30" i="9"/>
  <c r="G56" i="2"/>
  <c r="H56" i="2"/>
  <c r="F56" i="2"/>
  <c r="G98" i="2"/>
  <c r="G89" i="2"/>
  <c r="G61" i="2"/>
  <c r="F98" i="2"/>
  <c r="F61" i="2"/>
  <c r="G113" i="2"/>
  <c r="F113" i="2"/>
  <c r="F89" i="2"/>
  <c r="E29" i="9" l="1"/>
  <c r="E10" i="9"/>
  <c r="I203" i="6" l="1"/>
  <c r="H203" i="6"/>
  <c r="F37" i="8" l="1"/>
  <c r="G34" i="8"/>
  <c r="G37" i="8" s="1"/>
  <c r="H34" i="8" s="1"/>
  <c r="H37" i="8" s="1"/>
  <c r="I34" i="8" s="1"/>
  <c r="I37" i="8" s="1"/>
  <c r="J34" i="8" s="1"/>
  <c r="J37" i="8" s="1"/>
  <c r="J21" i="8"/>
  <c r="I21" i="8"/>
  <c r="H21" i="8"/>
  <c r="G21" i="8"/>
  <c r="F21" i="8"/>
  <c r="J11" i="8"/>
  <c r="I11" i="8"/>
  <c r="H11" i="8"/>
  <c r="G11" i="8"/>
  <c r="F11" i="8"/>
  <c r="J8" i="8"/>
  <c r="I8" i="8"/>
  <c r="H8" i="8"/>
  <c r="G8" i="8"/>
  <c r="F8" i="8"/>
  <c r="F14" i="8" l="1"/>
  <c r="G14" i="8"/>
  <c r="G22" i="8" s="1"/>
  <c r="J14" i="8"/>
  <c r="I14" i="8"/>
  <c r="I22" i="8" s="1"/>
  <c r="I28" i="8" s="1"/>
  <c r="I29" i="8" s="1"/>
  <c r="H14" i="8"/>
  <c r="F22" i="8"/>
  <c r="J22" i="8" l="1"/>
  <c r="J28" i="8" s="1"/>
  <c r="J29" i="8"/>
  <c r="H22" i="8"/>
  <c r="H28" i="8" s="1"/>
  <c r="H29" i="8"/>
  <c r="I572" i="6"/>
  <c r="H572" i="6"/>
  <c r="I571" i="6"/>
  <c r="H571" i="6"/>
  <c r="G570" i="6"/>
  <c r="I570" i="6" s="1"/>
  <c r="F570" i="6"/>
  <c r="E570" i="6"/>
  <c r="I569" i="6"/>
  <c r="H569" i="6"/>
  <c r="I568" i="6"/>
  <c r="H568" i="6"/>
  <c r="G567" i="6"/>
  <c r="H567" i="6" s="1"/>
  <c r="F567" i="6"/>
  <c r="E567" i="6"/>
  <c r="I566" i="6"/>
  <c r="H566" i="6"/>
  <c r="I565" i="6"/>
  <c r="H565" i="6"/>
  <c r="G564" i="6"/>
  <c r="I564" i="6" s="1"/>
  <c r="F564" i="6"/>
  <c r="E564" i="6"/>
  <c r="E563" i="6" l="1"/>
  <c r="E562" i="6" s="1"/>
  <c r="E560" i="6" s="1"/>
  <c r="F563" i="6"/>
  <c r="F562" i="6" s="1"/>
  <c r="F560" i="6" s="1"/>
  <c r="I567" i="6"/>
  <c r="H570" i="6"/>
  <c r="G563" i="6"/>
  <c r="G562" i="6" s="1"/>
  <c r="G560" i="6" s="1"/>
  <c r="H564" i="6"/>
  <c r="F561" i="6" l="1"/>
  <c r="E561" i="6"/>
  <c r="I562" i="6"/>
  <c r="I563" i="6"/>
  <c r="H562" i="6"/>
  <c r="G561" i="6"/>
  <c r="H561" i="6" s="1"/>
  <c r="H563" i="6"/>
  <c r="I560" i="6"/>
  <c r="H560" i="6"/>
  <c r="I561" i="6" l="1"/>
  <c r="G403" i="6" l="1"/>
  <c r="I224" i="6" l="1"/>
  <c r="F223" i="6"/>
  <c r="E223" i="6"/>
  <c r="I222" i="6"/>
  <c r="H222" i="6"/>
  <c r="G221" i="6"/>
  <c r="I221" i="6" s="1"/>
  <c r="F221" i="6"/>
  <c r="E221" i="6"/>
  <c r="E493" i="6"/>
  <c r="E412" i="6"/>
  <c r="F415" i="6"/>
  <c r="E415" i="6"/>
  <c r="F403" i="6"/>
  <c r="E403" i="6"/>
  <c r="F220" i="6" l="1"/>
  <c r="F219" i="6" s="1"/>
  <c r="F218" i="6" s="1"/>
  <c r="F217" i="6" s="1"/>
  <c r="F216" i="6" s="1"/>
  <c r="E220" i="6"/>
  <c r="E219" i="6" s="1"/>
  <c r="E218" i="6" s="1"/>
  <c r="E217" i="6" s="1"/>
  <c r="E216" i="6" s="1"/>
  <c r="H221" i="6"/>
  <c r="G223" i="6"/>
  <c r="H224" i="6"/>
  <c r="I340" i="6"/>
  <c r="H339" i="6"/>
  <c r="F338" i="6"/>
  <c r="F337" i="6" s="1"/>
  <c r="E338" i="6"/>
  <c r="E337" i="6" s="1"/>
  <c r="H223" i="6" l="1"/>
  <c r="I223" i="6"/>
  <c r="G220" i="6"/>
  <c r="I339" i="6"/>
  <c r="H340" i="6"/>
  <c r="G338" i="6"/>
  <c r="F201" i="6"/>
  <c r="E201" i="6"/>
  <c r="H220" i="6" l="1"/>
  <c r="G219" i="6"/>
  <c r="G218" i="6" s="1"/>
  <c r="G217" i="6" s="1"/>
  <c r="I220" i="6"/>
  <c r="G337" i="6"/>
  <c r="I338" i="6"/>
  <c r="H338" i="6"/>
  <c r="G216" i="6" l="1"/>
  <c r="H216" i="6" s="1"/>
  <c r="I216" i="6" s="1"/>
  <c r="H217" i="6"/>
  <c r="I217" i="6" s="1"/>
  <c r="I219" i="6"/>
  <c r="H219" i="6"/>
  <c r="H337" i="6"/>
  <c r="I337" i="6"/>
  <c r="I30" i="2"/>
  <c r="J30" i="2"/>
  <c r="G30" i="2"/>
  <c r="H30" i="2"/>
  <c r="F30" i="2"/>
  <c r="G40" i="2"/>
  <c r="G39" i="2" s="1"/>
  <c r="G36" i="2"/>
  <c r="G35" i="2" s="1"/>
  <c r="G33" i="2"/>
  <c r="G27" i="2"/>
  <c r="G26" i="2" s="1"/>
  <c r="G23" i="2"/>
  <c r="G22" i="2" s="1"/>
  <c r="G17" i="2"/>
  <c r="G14" i="2"/>
  <c r="G12" i="2"/>
  <c r="G11" i="2" s="1"/>
  <c r="I12" i="2"/>
  <c r="F13" i="4"/>
  <c r="F19" i="4"/>
  <c r="E13" i="4"/>
  <c r="E19" i="4"/>
  <c r="I45" i="6"/>
  <c r="I247" i="6"/>
  <c r="I250" i="6"/>
  <c r="I258" i="6"/>
  <c r="I260" i="6"/>
  <c r="I287" i="6"/>
  <c r="I290" i="6"/>
  <c r="I300" i="6"/>
  <c r="I317" i="6"/>
  <c r="I320" i="6"/>
  <c r="I329" i="6"/>
  <c r="I336" i="6"/>
  <c r="I375" i="6"/>
  <c r="I437" i="6"/>
  <c r="I465" i="6"/>
  <c r="H45" i="6"/>
  <c r="H247" i="6"/>
  <c r="H250" i="6"/>
  <c r="H258" i="6"/>
  <c r="H260" i="6"/>
  <c r="H287" i="6"/>
  <c r="H290" i="6"/>
  <c r="H300" i="6"/>
  <c r="H317" i="6"/>
  <c r="H320" i="6"/>
  <c r="H329" i="6"/>
  <c r="H336" i="6"/>
  <c r="H375" i="6"/>
  <c r="H437" i="6"/>
  <c r="H465" i="6"/>
  <c r="F546" i="6"/>
  <c r="F544" i="6"/>
  <c r="F542" i="6"/>
  <c r="F539" i="6"/>
  <c r="F537" i="6"/>
  <c r="F535" i="6"/>
  <c r="F501" i="6"/>
  <c r="F499" i="6"/>
  <c r="F490" i="6"/>
  <c r="F481" i="6"/>
  <c r="F479" i="6"/>
  <c r="F474" i="6"/>
  <c r="F472" i="6"/>
  <c r="F466" i="6"/>
  <c r="F460" i="6"/>
  <c r="F442" i="6"/>
  <c r="F436" i="6"/>
  <c r="F429" i="6"/>
  <c r="F426" i="6"/>
  <c r="F423" i="6"/>
  <c r="F417" i="6"/>
  <c r="F412" i="6"/>
  <c r="F405" i="6"/>
  <c r="F395" i="6"/>
  <c r="F394" i="6" s="1"/>
  <c r="F387" i="6"/>
  <c r="F382" i="6" s="1"/>
  <c r="F378" i="6"/>
  <c r="F377" i="6" s="1"/>
  <c r="F374" i="6"/>
  <c r="F372" i="6"/>
  <c r="F368" i="6"/>
  <c r="F366" i="6"/>
  <c r="F363" i="6"/>
  <c r="F342" i="6"/>
  <c r="F341" i="6" s="1"/>
  <c r="F330" i="6"/>
  <c r="F322" i="6"/>
  <c r="F315" i="6"/>
  <c r="F311" i="6"/>
  <c r="F301" i="6"/>
  <c r="F292" i="6"/>
  <c r="F285" i="6"/>
  <c r="F281" i="6"/>
  <c r="F276" i="6"/>
  <c r="F275" i="6" s="1"/>
  <c r="F269" i="6"/>
  <c r="F268" i="6" s="1"/>
  <c r="F261" i="6"/>
  <c r="F252" i="6"/>
  <c r="F245" i="6"/>
  <c r="F241" i="6"/>
  <c r="F237" i="6"/>
  <c r="F236" i="6" s="1"/>
  <c r="F230" i="6"/>
  <c r="F229" i="6" s="1"/>
  <c r="F228" i="6" s="1"/>
  <c r="F226" i="6" s="1"/>
  <c r="F208" i="6"/>
  <c r="F207" i="6" s="1"/>
  <c r="F206" i="6" s="1"/>
  <c r="F204" i="6" s="1"/>
  <c r="F205" i="6" s="1"/>
  <c r="F200" i="6"/>
  <c r="F199" i="6" s="1"/>
  <c r="F197" i="6" s="1"/>
  <c r="F194" i="6"/>
  <c r="F193" i="6" s="1"/>
  <c r="F192" i="6" s="1"/>
  <c r="F190" i="6" s="1"/>
  <c r="F191" i="6" s="1"/>
  <c r="F141" i="6"/>
  <c r="F140" i="6" s="1"/>
  <c r="F138" i="6"/>
  <c r="F136" i="6"/>
  <c r="F134" i="6"/>
  <c r="F127" i="6"/>
  <c r="F126" i="6" s="1"/>
  <c r="F124" i="6"/>
  <c r="F122" i="6"/>
  <c r="F120" i="6"/>
  <c r="F114" i="6"/>
  <c r="F113" i="6" s="1"/>
  <c r="F112" i="6" s="1"/>
  <c r="F110" i="6" s="1"/>
  <c r="F111" i="6" s="1"/>
  <c r="F102" i="6"/>
  <c r="F101" i="6" s="1"/>
  <c r="F92" i="6"/>
  <c r="F91" i="6" s="1"/>
  <c r="F86" i="6"/>
  <c r="F84" i="6"/>
  <c r="F80" i="6"/>
  <c r="F76" i="6"/>
  <c r="F46" i="6"/>
  <c r="F44" i="6"/>
  <c r="G44" i="6"/>
  <c r="F38" i="6"/>
  <c r="F37" i="6" s="1"/>
  <c r="F31" i="6"/>
  <c r="F22" i="6"/>
  <c r="F16" i="6"/>
  <c r="F11" i="6"/>
  <c r="E237" i="6"/>
  <c r="E236" i="6" s="1"/>
  <c r="F90" i="6" l="1"/>
  <c r="F88" i="6" s="1"/>
  <c r="F89" i="6" s="1"/>
  <c r="F310" i="6"/>
  <c r="F349" i="6"/>
  <c r="F348" i="6" s="1"/>
  <c r="F347" i="6" s="1"/>
  <c r="F198" i="6"/>
  <c r="F196" i="6"/>
  <c r="F411" i="6"/>
  <c r="F410" i="6" s="1"/>
  <c r="F409" i="6" s="1"/>
  <c r="F471" i="6"/>
  <c r="F470" i="6" s="1"/>
  <c r="F469" i="6" s="1"/>
  <c r="F10" i="6"/>
  <c r="F9" i="6" s="1"/>
  <c r="F7" i="6" s="1"/>
  <c r="F459" i="6"/>
  <c r="F458" i="6" s="1"/>
  <c r="F457" i="6" s="1"/>
  <c r="F362" i="6"/>
  <c r="F489" i="6"/>
  <c r="F541" i="6"/>
  <c r="F119" i="6"/>
  <c r="F118" i="6" s="1"/>
  <c r="F116" i="6" s="1"/>
  <c r="F117" i="6" s="1"/>
  <c r="F43" i="6"/>
  <c r="F42" i="6" s="1"/>
  <c r="F40" i="6" s="1"/>
  <c r="F41" i="6" s="1"/>
  <c r="F75" i="6"/>
  <c r="F74" i="6" s="1"/>
  <c r="F72" i="6" s="1"/>
  <c r="F133" i="6"/>
  <c r="F132" i="6" s="1"/>
  <c r="F130" i="6" s="1"/>
  <c r="F131" i="6" s="1"/>
  <c r="F240" i="6"/>
  <c r="F235" i="6" s="1"/>
  <c r="F380" i="6"/>
  <c r="F381" i="6"/>
  <c r="F227" i="6"/>
  <c r="F225" i="6"/>
  <c r="I44" i="6"/>
  <c r="H44" i="6"/>
  <c r="F371" i="6"/>
  <c r="F393" i="6"/>
  <c r="F422" i="6"/>
  <c r="F421" i="6" s="1"/>
  <c r="F420" i="6" s="1"/>
  <c r="F280" i="6"/>
  <c r="F279" i="6" s="1"/>
  <c r="F278" i="6" s="1"/>
  <c r="F435" i="6"/>
  <c r="F434" i="6" s="1"/>
  <c r="F478" i="6"/>
  <c r="F477" i="6" s="1"/>
  <c r="F534" i="6"/>
  <c r="G29" i="2"/>
  <c r="F100" i="6"/>
  <c r="F98" i="6" s="1"/>
  <c r="C18" i="4"/>
  <c r="D18" i="4"/>
  <c r="C16" i="4"/>
  <c r="C14" i="4"/>
  <c r="C12" i="4"/>
  <c r="D12" i="4"/>
  <c r="G123" i="2"/>
  <c r="G122" i="2" s="1"/>
  <c r="G119" i="2"/>
  <c r="G112" i="2" s="1"/>
  <c r="G109" i="2"/>
  <c r="G108" i="2" s="1"/>
  <c r="G105" i="2"/>
  <c r="G104" i="2" s="1"/>
  <c r="G97" i="2"/>
  <c r="G77" i="2"/>
  <c r="G70" i="2"/>
  <c r="G65" i="2"/>
  <c r="G59" i="2"/>
  <c r="G55" i="2" s="1"/>
  <c r="F71" i="6" l="1"/>
  <c r="G111" i="2"/>
  <c r="F234" i="6"/>
  <c r="F309" i="6"/>
  <c r="F308" i="6" s="1"/>
  <c r="F99" i="6"/>
  <c r="G64" i="2"/>
  <c r="G54" i="2" s="1"/>
  <c r="F485" i="6"/>
  <c r="F484" i="6" s="1"/>
  <c r="F483" i="6" s="1"/>
  <c r="F433" i="6"/>
  <c r="F432" i="6"/>
  <c r="F8" i="6"/>
  <c r="F6" i="6"/>
  <c r="G10" i="2"/>
  <c r="G47" i="2" s="1"/>
  <c r="F361" i="6"/>
  <c r="F360" i="6" s="1"/>
  <c r="F476" i="6"/>
  <c r="F468" i="6"/>
  <c r="F533" i="6"/>
  <c r="F392" i="6"/>
  <c r="F391" i="6"/>
  <c r="F408" i="6"/>
  <c r="C11" i="4"/>
  <c r="C10" i="4" s="1"/>
  <c r="F12" i="4"/>
  <c r="E12" i="4"/>
  <c r="E18" i="4"/>
  <c r="F18" i="4"/>
  <c r="F531" i="6" l="1"/>
  <c r="F532" i="6" s="1"/>
  <c r="F233" i="6"/>
  <c r="F359" i="6"/>
  <c r="G129" i="2"/>
  <c r="E546" i="6"/>
  <c r="E544" i="6"/>
  <c r="E542" i="6"/>
  <c r="E539" i="6"/>
  <c r="E537" i="6"/>
  <c r="E535" i="6"/>
  <c r="E501" i="6"/>
  <c r="E499" i="6"/>
  <c r="E490" i="6"/>
  <c r="E481" i="6"/>
  <c r="E479" i="6"/>
  <c r="E474" i="6"/>
  <c r="E472" i="6"/>
  <c r="E466" i="6"/>
  <c r="E460" i="6"/>
  <c r="E442" i="6"/>
  <c r="E436" i="6"/>
  <c r="E429" i="6"/>
  <c r="E426" i="6"/>
  <c r="E423" i="6"/>
  <c r="E417" i="6"/>
  <c r="E411" i="6" s="1"/>
  <c r="G415" i="6"/>
  <c r="E405" i="6"/>
  <c r="E395" i="6"/>
  <c r="E387" i="6"/>
  <c r="E386" i="6" s="1"/>
  <c r="E382" i="6" s="1"/>
  <c r="E378" i="6"/>
  <c r="E377" i="6" s="1"/>
  <c r="E374" i="6"/>
  <c r="E372" i="6"/>
  <c r="E368" i="6"/>
  <c r="E366" i="6"/>
  <c r="E363" i="6"/>
  <c r="E347" i="6"/>
  <c r="E342" i="6"/>
  <c r="E341" i="6" s="1"/>
  <c r="E330" i="6"/>
  <c r="E322" i="6"/>
  <c r="E315" i="6"/>
  <c r="E311" i="6"/>
  <c r="E301" i="6"/>
  <c r="E292" i="6"/>
  <c r="E285" i="6"/>
  <c r="E281" i="6"/>
  <c r="E276" i="6"/>
  <c r="E275" i="6" s="1"/>
  <c r="E269" i="6"/>
  <c r="E268" i="6" s="1"/>
  <c r="E261" i="6"/>
  <c r="E252" i="6"/>
  <c r="E245" i="6"/>
  <c r="E241" i="6"/>
  <c r="E230" i="6"/>
  <c r="E229" i="6" s="1"/>
  <c r="E228" i="6" s="1"/>
  <c r="E226" i="6" s="1"/>
  <c r="E208" i="6"/>
  <c r="E207" i="6" s="1"/>
  <c r="E206" i="6" s="1"/>
  <c r="E204" i="6" s="1"/>
  <c r="E205" i="6" s="1"/>
  <c r="G201" i="6"/>
  <c r="E200" i="6"/>
  <c r="E199" i="6" s="1"/>
  <c r="E197" i="6" s="1"/>
  <c r="E194" i="6"/>
  <c r="E193" i="6" s="1"/>
  <c r="E141" i="6"/>
  <c r="E140" i="6" s="1"/>
  <c r="E138" i="6"/>
  <c r="E136" i="6"/>
  <c r="E134" i="6"/>
  <c r="E127" i="6"/>
  <c r="E126" i="6" s="1"/>
  <c r="E124" i="6"/>
  <c r="E122" i="6"/>
  <c r="E120" i="6"/>
  <c r="E114" i="6"/>
  <c r="E113" i="6" s="1"/>
  <c r="E112" i="6" s="1"/>
  <c r="E110" i="6" s="1"/>
  <c r="E102" i="6"/>
  <c r="E101" i="6" s="1"/>
  <c r="E100" i="6" s="1"/>
  <c r="E98" i="6" s="1"/>
  <c r="E99" i="6" s="1"/>
  <c r="E92" i="6"/>
  <c r="E91" i="6" s="1"/>
  <c r="E86" i="6"/>
  <c r="E84" i="6"/>
  <c r="E80" i="6"/>
  <c r="E76" i="6"/>
  <c r="E46" i="6"/>
  <c r="E44" i="6"/>
  <c r="E38" i="6"/>
  <c r="E37" i="6" s="1"/>
  <c r="E31" i="6"/>
  <c r="E22" i="6"/>
  <c r="E16" i="6"/>
  <c r="E11" i="6"/>
  <c r="B18" i="4"/>
  <c r="B16" i="4"/>
  <c r="B14" i="4"/>
  <c r="F123" i="2"/>
  <c r="F122" i="2" s="1"/>
  <c r="F119" i="2"/>
  <c r="F112" i="2" s="1"/>
  <c r="F111" i="2" s="1"/>
  <c r="H113" i="2"/>
  <c r="F109" i="2"/>
  <c r="F108" i="2" s="1"/>
  <c r="F105" i="2"/>
  <c r="F104" i="2" s="1"/>
  <c r="H98" i="2"/>
  <c r="F97" i="2"/>
  <c r="H89" i="2"/>
  <c r="F77" i="2"/>
  <c r="F70" i="2"/>
  <c r="F65" i="2"/>
  <c r="H61" i="2"/>
  <c r="F59" i="2"/>
  <c r="F55" i="2" s="1"/>
  <c r="H40" i="2"/>
  <c r="F40" i="2"/>
  <c r="H36" i="2"/>
  <c r="F36" i="2"/>
  <c r="F35" i="2" s="1"/>
  <c r="H33" i="2"/>
  <c r="F33" i="2"/>
  <c r="H27" i="2"/>
  <c r="H26" i="2" s="1"/>
  <c r="F27" i="2"/>
  <c r="F26" i="2" s="1"/>
  <c r="F23" i="2"/>
  <c r="F22" i="2" s="1"/>
  <c r="H17" i="2"/>
  <c r="F17" i="2"/>
  <c r="I14" i="2"/>
  <c r="H14" i="2"/>
  <c r="H12" i="2"/>
  <c r="F12" i="2"/>
  <c r="F232" i="6" l="1"/>
  <c r="E394" i="6"/>
  <c r="E310" i="6"/>
  <c r="E309" i="6" s="1"/>
  <c r="E196" i="6"/>
  <c r="H11" i="2"/>
  <c r="E90" i="6"/>
  <c r="E88" i="6" s="1"/>
  <c r="E89" i="6" s="1"/>
  <c r="E111" i="6"/>
  <c r="F64" i="2"/>
  <c r="F54" i="2" s="1"/>
  <c r="E489" i="6"/>
  <c r="E478" i="6"/>
  <c r="E477" i="6" s="1"/>
  <c r="E476" i="6" s="1"/>
  <c r="E393" i="6"/>
  <c r="E471" i="6"/>
  <c r="E470" i="6" s="1"/>
  <c r="E469" i="6" s="1"/>
  <c r="E435" i="6"/>
  <c r="E434" i="6" s="1"/>
  <c r="E433" i="6" s="1"/>
  <c r="E410" i="6"/>
  <c r="E409" i="6" s="1"/>
  <c r="E119" i="6"/>
  <c r="E118" i="6" s="1"/>
  <c r="E116" i="6" s="1"/>
  <c r="E117" i="6" s="1"/>
  <c r="E133" i="6"/>
  <c r="E132" i="6" s="1"/>
  <c r="E130" i="6" s="1"/>
  <c r="E131" i="6" s="1"/>
  <c r="E541" i="6"/>
  <c r="E240" i="6"/>
  <c r="E235" i="6" s="1"/>
  <c r="E10" i="6"/>
  <c r="E9" i="6" s="1"/>
  <c r="E7" i="6" s="1"/>
  <c r="E75" i="6"/>
  <c r="E74" i="6" s="1"/>
  <c r="E72" i="6" s="1"/>
  <c r="E422" i="6"/>
  <c r="E421" i="6" s="1"/>
  <c r="E420" i="6" s="1"/>
  <c r="H13" i="6"/>
  <c r="I13" i="6"/>
  <c r="H21" i="6"/>
  <c r="I21" i="6"/>
  <c r="I24" i="6"/>
  <c r="H24" i="6"/>
  <c r="I28" i="6"/>
  <c r="H28" i="6"/>
  <c r="I33" i="6"/>
  <c r="H33" i="6"/>
  <c r="I78" i="6"/>
  <c r="H78" i="6"/>
  <c r="I373" i="6"/>
  <c r="H373" i="6"/>
  <c r="G372" i="6"/>
  <c r="H390" i="6"/>
  <c r="I390" i="6"/>
  <c r="I400" i="6"/>
  <c r="H400" i="6"/>
  <c r="I418" i="6"/>
  <c r="G417" i="6"/>
  <c r="H418" i="6"/>
  <c r="G442" i="6"/>
  <c r="H443" i="6"/>
  <c r="I443" i="6"/>
  <c r="H464" i="6"/>
  <c r="I464" i="6"/>
  <c r="I494" i="6"/>
  <c r="I493" i="6" s="1"/>
  <c r="H494" i="6"/>
  <c r="H493" i="6" s="1"/>
  <c r="I549" i="6"/>
  <c r="H549" i="6"/>
  <c r="I550" i="6"/>
  <c r="H550" i="6"/>
  <c r="I551" i="6"/>
  <c r="H551" i="6"/>
  <c r="I27" i="6"/>
  <c r="H27" i="6"/>
  <c r="I115" i="6"/>
  <c r="H115" i="6"/>
  <c r="G114" i="6"/>
  <c r="I121" i="6"/>
  <c r="G120" i="6"/>
  <c r="H121" i="6"/>
  <c r="I135" i="6"/>
  <c r="H135" i="6"/>
  <c r="G134" i="6"/>
  <c r="E225" i="6"/>
  <c r="E227" i="6"/>
  <c r="I305" i="6"/>
  <c r="H305" i="6"/>
  <c r="H313" i="6"/>
  <c r="I313" i="6"/>
  <c r="I328" i="6"/>
  <c r="H328" i="6"/>
  <c r="I332" i="6"/>
  <c r="H332" i="6"/>
  <c r="I369" i="6"/>
  <c r="H369" i="6"/>
  <c r="G368" i="6"/>
  <c r="I389" i="6"/>
  <c r="H389" i="6"/>
  <c r="I404" i="6"/>
  <c r="H404" i="6"/>
  <c r="I416" i="6"/>
  <c r="H416" i="6"/>
  <c r="I431" i="6"/>
  <c r="H431" i="6"/>
  <c r="I441" i="6"/>
  <c r="H441" i="6"/>
  <c r="E534" i="6"/>
  <c r="G539" i="6"/>
  <c r="H540" i="6"/>
  <c r="I540" i="6"/>
  <c r="I547" i="6"/>
  <c r="H547" i="6"/>
  <c r="G546" i="6"/>
  <c r="I18" i="6"/>
  <c r="H18" i="6"/>
  <c r="I19" i="6"/>
  <c r="H19" i="6"/>
  <c r="I26" i="6"/>
  <c r="H26" i="6"/>
  <c r="H30" i="6"/>
  <c r="I30" i="6"/>
  <c r="I35" i="6"/>
  <c r="H35" i="6"/>
  <c r="I39" i="6"/>
  <c r="H39" i="6"/>
  <c r="G38" i="6"/>
  <c r="I81" i="6"/>
  <c r="H81" i="6"/>
  <c r="G80" i="6"/>
  <c r="I94" i="6"/>
  <c r="H94" i="6"/>
  <c r="I129" i="6"/>
  <c r="H129" i="6"/>
  <c r="G230" i="6"/>
  <c r="I231" i="6"/>
  <c r="H231" i="6"/>
  <c r="I255" i="6"/>
  <c r="H255" i="6"/>
  <c r="I263" i="6"/>
  <c r="H263" i="6"/>
  <c r="I267" i="6"/>
  <c r="H267" i="6"/>
  <c r="I284" i="6"/>
  <c r="H284" i="6"/>
  <c r="I288" i="6"/>
  <c r="H288" i="6"/>
  <c r="I291" i="6"/>
  <c r="H291" i="6"/>
  <c r="I293" i="6"/>
  <c r="G292" i="6"/>
  <c r="H293" i="6"/>
  <c r="I298" i="6"/>
  <c r="H298" i="6"/>
  <c r="I304" i="6"/>
  <c r="H304" i="6"/>
  <c r="I312" i="6"/>
  <c r="H312" i="6"/>
  <c r="G311" i="6"/>
  <c r="I318" i="6"/>
  <c r="H318" i="6"/>
  <c r="I321" i="6"/>
  <c r="H321" i="6"/>
  <c r="I323" i="6"/>
  <c r="H323" i="6"/>
  <c r="G322" i="6"/>
  <c r="I327" i="6"/>
  <c r="H327" i="6"/>
  <c r="I331" i="6"/>
  <c r="H331" i="6"/>
  <c r="G330" i="6"/>
  <c r="I335" i="6"/>
  <c r="H335" i="6"/>
  <c r="E362" i="6"/>
  <c r="I365" i="6"/>
  <c r="H365" i="6"/>
  <c r="I367" i="6"/>
  <c r="G366" i="6"/>
  <c r="H367" i="6"/>
  <c r="G374" i="6"/>
  <c r="H376" i="6"/>
  <c r="I376" i="6"/>
  <c r="I379" i="6"/>
  <c r="G378" i="6"/>
  <c r="H379" i="6"/>
  <c r="I388" i="6"/>
  <c r="H388" i="6"/>
  <c r="G387" i="6"/>
  <c r="I397" i="6"/>
  <c r="H397" i="6"/>
  <c r="I414" i="6"/>
  <c r="H414" i="6"/>
  <c r="I424" i="6"/>
  <c r="H424" i="6"/>
  <c r="G423" i="6"/>
  <c r="I425" i="6"/>
  <c r="H425" i="6"/>
  <c r="I430" i="6"/>
  <c r="G429" i="6"/>
  <c r="H430" i="6"/>
  <c r="H440" i="6"/>
  <c r="I440" i="6"/>
  <c r="E459" i="6"/>
  <c r="E458" i="6" s="1"/>
  <c r="I462" i="6"/>
  <c r="H462" i="6"/>
  <c r="I467" i="6"/>
  <c r="G466" i="6"/>
  <c r="H467" i="6"/>
  <c r="I475" i="6"/>
  <c r="G474" i="6"/>
  <c r="H475" i="6"/>
  <c r="I480" i="6"/>
  <c r="H480" i="6"/>
  <c r="G479" i="6"/>
  <c r="I482" i="6"/>
  <c r="G481" i="6"/>
  <c r="H482" i="6"/>
  <c r="I491" i="6"/>
  <c r="I490" i="6" s="1"/>
  <c r="G490" i="6"/>
  <c r="H491" i="6"/>
  <c r="H490" i="6" s="1"/>
  <c r="I536" i="6"/>
  <c r="G535" i="6"/>
  <c r="H536" i="6"/>
  <c r="I83" i="6"/>
  <c r="H83" i="6"/>
  <c r="H85" i="6"/>
  <c r="I85" i="6"/>
  <c r="G84" i="6"/>
  <c r="I123" i="6"/>
  <c r="H123" i="6"/>
  <c r="G122" i="6"/>
  <c r="I125" i="6"/>
  <c r="H125" i="6"/>
  <c r="G124" i="6"/>
  <c r="I202" i="6"/>
  <c r="H202" i="6"/>
  <c r="I238" i="6"/>
  <c r="H238" i="6"/>
  <c r="G237" i="6"/>
  <c r="G236" i="6" s="1"/>
  <c r="I242" i="6"/>
  <c r="H242" i="6"/>
  <c r="G241" i="6"/>
  <c r="I243" i="6"/>
  <c r="H243" i="6"/>
  <c r="I248" i="6"/>
  <c r="H248" i="6"/>
  <c r="I251" i="6"/>
  <c r="H251" i="6"/>
  <c r="I253" i="6"/>
  <c r="G252" i="6"/>
  <c r="H253" i="6"/>
  <c r="I257" i="6"/>
  <c r="H257" i="6"/>
  <c r="I265" i="6"/>
  <c r="H265" i="6"/>
  <c r="I271" i="6"/>
  <c r="H271" i="6"/>
  <c r="I277" i="6"/>
  <c r="H277" i="6"/>
  <c r="G276" i="6"/>
  <c r="I282" i="6"/>
  <c r="H282" i="6"/>
  <c r="G281" i="6"/>
  <c r="I296" i="6"/>
  <c r="H296" i="6"/>
  <c r="I302" i="6"/>
  <c r="H302" i="6"/>
  <c r="G301" i="6"/>
  <c r="I306" i="6"/>
  <c r="H306" i="6"/>
  <c r="I325" i="6"/>
  <c r="H325" i="6"/>
  <c r="I333" i="6"/>
  <c r="H333" i="6"/>
  <c r="I355" i="6"/>
  <c r="I353" i="6" s="1"/>
  <c r="H355" i="6"/>
  <c r="H353" i="6" s="1"/>
  <c r="G349" i="6"/>
  <c r="I370" i="6"/>
  <c r="H370" i="6"/>
  <c r="I401" i="6"/>
  <c r="H401" i="6"/>
  <c r="I407" i="6"/>
  <c r="H407" i="6"/>
  <c r="I12" i="6"/>
  <c r="H12" i="6"/>
  <c r="G11" i="6"/>
  <c r="I20" i="6"/>
  <c r="H20" i="6"/>
  <c r="I23" i="6"/>
  <c r="H23" i="6"/>
  <c r="G22" i="6"/>
  <c r="I32" i="6"/>
  <c r="H32" i="6"/>
  <c r="G31" i="6"/>
  <c r="I36" i="6"/>
  <c r="H36" i="6"/>
  <c r="E43" i="6"/>
  <c r="E42" i="6" s="1"/>
  <c r="E40" i="6" s="1"/>
  <c r="E41" i="6" s="1"/>
  <c r="I47" i="6"/>
  <c r="H47" i="6"/>
  <c r="G46" i="6"/>
  <c r="H77" i="6"/>
  <c r="G76" i="6"/>
  <c r="I77" i="6"/>
  <c r="I82" i="6"/>
  <c r="H82" i="6"/>
  <c r="G136" i="6"/>
  <c r="I137" i="6"/>
  <c r="H137" i="6"/>
  <c r="I139" i="6"/>
  <c r="H139" i="6"/>
  <c r="G138" i="6"/>
  <c r="I142" i="6"/>
  <c r="H142" i="6"/>
  <c r="G141" i="6"/>
  <c r="I143" i="6"/>
  <c r="H143" i="6"/>
  <c r="I195" i="6"/>
  <c r="H195" i="6"/>
  <c r="G194" i="6"/>
  <c r="I256" i="6"/>
  <c r="H256" i="6"/>
  <c r="I259" i="6"/>
  <c r="H259" i="6"/>
  <c r="I264" i="6"/>
  <c r="H264" i="6"/>
  <c r="I270" i="6"/>
  <c r="H270" i="6"/>
  <c r="G269" i="6"/>
  <c r="I286" i="6"/>
  <c r="H286" i="6"/>
  <c r="G285" i="6"/>
  <c r="I289" i="6"/>
  <c r="H289" i="6"/>
  <c r="I294" i="6"/>
  <c r="H294" i="6"/>
  <c r="I295" i="6"/>
  <c r="H295" i="6"/>
  <c r="I299" i="6"/>
  <c r="H299" i="6"/>
  <c r="I314" i="6"/>
  <c r="H314" i="6"/>
  <c r="I316" i="6"/>
  <c r="H316" i="6"/>
  <c r="G315" i="6"/>
  <c r="I319" i="6"/>
  <c r="H319" i="6"/>
  <c r="I324" i="6"/>
  <c r="H324" i="6"/>
  <c r="E380" i="6"/>
  <c r="E381" i="6"/>
  <c r="I398" i="6"/>
  <c r="H398" i="6"/>
  <c r="G405" i="6"/>
  <c r="H406" i="6"/>
  <c r="I406" i="6"/>
  <c r="H463" i="6"/>
  <c r="I463" i="6"/>
  <c r="I473" i="6"/>
  <c r="H473" i="6"/>
  <c r="G472" i="6"/>
  <c r="I538" i="6"/>
  <c r="H538" i="6"/>
  <c r="G537" i="6"/>
  <c r="I543" i="6"/>
  <c r="H543" i="6"/>
  <c r="G542" i="6"/>
  <c r="H545" i="6"/>
  <c r="I545" i="6"/>
  <c r="G544" i="6"/>
  <c r="H14" i="6"/>
  <c r="I14" i="6"/>
  <c r="I15" i="6"/>
  <c r="H15" i="6"/>
  <c r="I17" i="6"/>
  <c r="H17" i="6"/>
  <c r="G16" i="6"/>
  <c r="I25" i="6"/>
  <c r="H25" i="6"/>
  <c r="H29" i="6"/>
  <c r="I29" i="6"/>
  <c r="I34" i="6"/>
  <c r="H34" i="6"/>
  <c r="I79" i="6"/>
  <c r="H79" i="6"/>
  <c r="I87" i="6"/>
  <c r="G86" i="6"/>
  <c r="H87" i="6"/>
  <c r="H93" i="6"/>
  <c r="I93" i="6"/>
  <c r="G92" i="6"/>
  <c r="H103" i="6"/>
  <c r="I103" i="6"/>
  <c r="G102" i="6"/>
  <c r="I128" i="6"/>
  <c r="H128" i="6"/>
  <c r="G127" i="6"/>
  <c r="E198" i="6"/>
  <c r="I209" i="6"/>
  <c r="H209" i="6"/>
  <c r="G208" i="6"/>
  <c r="I239" i="6"/>
  <c r="H239" i="6"/>
  <c r="I244" i="6"/>
  <c r="H244" i="6"/>
  <c r="I246" i="6"/>
  <c r="H246" i="6"/>
  <c r="G245" i="6"/>
  <c r="I249" i="6"/>
  <c r="H249" i="6"/>
  <c r="I254" i="6"/>
  <c r="H254" i="6"/>
  <c r="I262" i="6"/>
  <c r="H262" i="6"/>
  <c r="G261" i="6"/>
  <c r="I266" i="6"/>
  <c r="H266" i="6"/>
  <c r="E280" i="6"/>
  <c r="E279" i="6" s="1"/>
  <c r="E278" i="6" s="1"/>
  <c r="I283" i="6"/>
  <c r="H283" i="6"/>
  <c r="I297" i="6"/>
  <c r="H297" i="6"/>
  <c r="I303" i="6"/>
  <c r="H303" i="6"/>
  <c r="I307" i="6"/>
  <c r="H307" i="6"/>
  <c r="H326" i="6"/>
  <c r="I326" i="6"/>
  <c r="H334" i="6"/>
  <c r="I334" i="6"/>
  <c r="I343" i="6"/>
  <c r="H343" i="6"/>
  <c r="G342" i="6"/>
  <c r="I364" i="6"/>
  <c r="G363" i="6"/>
  <c r="H364" i="6"/>
  <c r="I396" i="6"/>
  <c r="H396" i="6"/>
  <c r="G395" i="6"/>
  <c r="I402" i="6"/>
  <c r="H402" i="6"/>
  <c r="I413" i="6"/>
  <c r="H413" i="6"/>
  <c r="G412" i="6"/>
  <c r="I419" i="6"/>
  <c r="H419" i="6"/>
  <c r="G426" i="6"/>
  <c r="I427" i="6"/>
  <c r="H427" i="6"/>
  <c r="I428" i="6"/>
  <c r="H428" i="6"/>
  <c r="I438" i="6"/>
  <c r="G436" i="6"/>
  <c r="H438" i="6"/>
  <c r="I439" i="6"/>
  <c r="H439" i="6"/>
  <c r="H444" i="6"/>
  <c r="I444" i="6"/>
  <c r="I461" i="6"/>
  <c r="H461" i="6"/>
  <c r="G460" i="6"/>
  <c r="I497" i="6"/>
  <c r="I496" i="6" s="1"/>
  <c r="H497" i="6"/>
  <c r="H496" i="6" s="1"/>
  <c r="G499" i="6"/>
  <c r="H502" i="6"/>
  <c r="H501" i="6" s="1"/>
  <c r="G501" i="6"/>
  <c r="I502" i="6"/>
  <c r="I501" i="6" s="1"/>
  <c r="F15" i="4"/>
  <c r="E15" i="4"/>
  <c r="D14" i="4"/>
  <c r="F17" i="4"/>
  <c r="E17" i="4"/>
  <c r="D16" i="4"/>
  <c r="F14" i="2"/>
  <c r="F11" i="2" s="1"/>
  <c r="H23" i="2"/>
  <c r="H22" i="2" s="1"/>
  <c r="J40" i="2"/>
  <c r="J100" i="2"/>
  <c r="I100" i="2"/>
  <c r="J115" i="2"/>
  <c r="I115" i="2"/>
  <c r="J116" i="2"/>
  <c r="I116" i="2"/>
  <c r="J63" i="2"/>
  <c r="I63" i="2"/>
  <c r="J74" i="2"/>
  <c r="I74" i="2"/>
  <c r="J76" i="2"/>
  <c r="I76" i="2"/>
  <c r="J95" i="2"/>
  <c r="I95" i="2"/>
  <c r="J106" i="2"/>
  <c r="I106" i="2"/>
  <c r="H105" i="2"/>
  <c r="J110" i="2"/>
  <c r="I110" i="2"/>
  <c r="H109" i="2"/>
  <c r="J73" i="2"/>
  <c r="I73" i="2"/>
  <c r="J82" i="2"/>
  <c r="I82" i="2"/>
  <c r="F29" i="2"/>
  <c r="J62" i="2"/>
  <c r="I62" i="2"/>
  <c r="J66" i="2"/>
  <c r="I66" i="2"/>
  <c r="H65" i="2"/>
  <c r="J71" i="2"/>
  <c r="I71" i="2"/>
  <c r="H70" i="2"/>
  <c r="J72" i="2"/>
  <c r="I72" i="2"/>
  <c r="J80" i="2"/>
  <c r="I80" i="2"/>
  <c r="J91" i="2"/>
  <c r="I91" i="2"/>
  <c r="J92" i="2"/>
  <c r="I92" i="2"/>
  <c r="J93" i="2"/>
  <c r="I93" i="2"/>
  <c r="J99" i="2"/>
  <c r="I99" i="2"/>
  <c r="J121" i="2"/>
  <c r="I121" i="2"/>
  <c r="J124" i="2"/>
  <c r="I124" i="2"/>
  <c r="H123" i="2"/>
  <c r="I23" i="2"/>
  <c r="I22" i="2" s="1"/>
  <c r="J27" i="2"/>
  <c r="J26" i="2" s="1"/>
  <c r="H39" i="2"/>
  <c r="J57" i="2"/>
  <c r="I57" i="2"/>
  <c r="I75" i="2"/>
  <c r="J75" i="2"/>
  <c r="J85" i="2"/>
  <c r="I85" i="2"/>
  <c r="I96" i="2"/>
  <c r="J96" i="2"/>
  <c r="J107" i="2"/>
  <c r="I107" i="2"/>
  <c r="J117" i="2"/>
  <c r="I117" i="2"/>
  <c r="I17" i="2"/>
  <c r="I11" i="2" s="1"/>
  <c r="J81" i="2"/>
  <c r="I81" i="2"/>
  <c r="J83" i="2"/>
  <c r="I83" i="2"/>
  <c r="I84" i="2"/>
  <c r="J84" i="2"/>
  <c r="J94" i="2"/>
  <c r="I94" i="2"/>
  <c r="J14" i="2"/>
  <c r="I27" i="2"/>
  <c r="I26" i="2" s="1"/>
  <c r="I33" i="2"/>
  <c r="F39" i="2"/>
  <c r="J60" i="2"/>
  <c r="I60" i="2"/>
  <c r="H59" i="2"/>
  <c r="H55" i="2" s="1"/>
  <c r="J67" i="2"/>
  <c r="I67" i="2"/>
  <c r="J68" i="2"/>
  <c r="I68" i="2"/>
  <c r="J69" i="2"/>
  <c r="I69" i="2"/>
  <c r="J78" i="2"/>
  <c r="I78" i="2"/>
  <c r="H77" i="2"/>
  <c r="I79" i="2"/>
  <c r="J79" i="2"/>
  <c r="J86" i="2"/>
  <c r="I86" i="2"/>
  <c r="J90" i="2"/>
  <c r="I90" i="2"/>
  <c r="J114" i="2"/>
  <c r="I114" i="2"/>
  <c r="J118" i="2"/>
  <c r="I118" i="2"/>
  <c r="J120" i="2"/>
  <c r="I120" i="2"/>
  <c r="H119" i="2"/>
  <c r="H112" i="2" s="1"/>
  <c r="E192" i="6"/>
  <c r="E190" i="6" s="1"/>
  <c r="J12" i="2"/>
  <c r="H29" i="2"/>
  <c r="B12" i="4"/>
  <c r="B11" i="4" s="1"/>
  <c r="B10" i="4" s="1"/>
  <c r="E71" i="6" l="1"/>
  <c r="H64" i="2"/>
  <c r="H10" i="2"/>
  <c r="H47" i="2" s="1"/>
  <c r="G394" i="6"/>
  <c r="H399" i="6"/>
  <c r="I399" i="6"/>
  <c r="G310" i="6"/>
  <c r="E485" i="6"/>
  <c r="E484" i="6" s="1"/>
  <c r="E483" i="6" s="1"/>
  <c r="E457" i="6"/>
  <c r="E432" i="6"/>
  <c r="E8" i="6"/>
  <c r="E6" i="6"/>
  <c r="G411" i="6"/>
  <c r="I489" i="6"/>
  <c r="H489" i="6"/>
  <c r="I16" i="6"/>
  <c r="E468" i="6"/>
  <c r="E408" i="6"/>
  <c r="E533" i="6"/>
  <c r="E308" i="6"/>
  <c r="F10" i="2"/>
  <c r="F47" i="2" s="1"/>
  <c r="H460" i="6"/>
  <c r="I460" i="6"/>
  <c r="H436" i="6"/>
  <c r="G435" i="6"/>
  <c r="I436" i="6"/>
  <c r="I208" i="6"/>
  <c r="G207" i="6"/>
  <c r="H208" i="6"/>
  <c r="H537" i="6"/>
  <c r="I537" i="6"/>
  <c r="I405" i="6"/>
  <c r="H405" i="6"/>
  <c r="G140" i="6"/>
  <c r="I141" i="6"/>
  <c r="H141" i="6"/>
  <c r="I136" i="6"/>
  <c r="H136" i="6"/>
  <c r="G43" i="6"/>
  <c r="H46" i="6"/>
  <c r="I46" i="6"/>
  <c r="I281" i="6"/>
  <c r="H281" i="6"/>
  <c r="G280" i="6"/>
  <c r="I237" i="6"/>
  <c r="I236" i="6" s="1"/>
  <c r="H237" i="6"/>
  <c r="H236" i="6" s="1"/>
  <c r="G459" i="6"/>
  <c r="I466" i="6"/>
  <c r="H466" i="6"/>
  <c r="I429" i="6"/>
  <c r="H429" i="6"/>
  <c r="I423" i="6"/>
  <c r="H423" i="6"/>
  <c r="G422" i="6"/>
  <c r="I415" i="6"/>
  <c r="H415" i="6"/>
  <c r="I366" i="6"/>
  <c r="H366" i="6"/>
  <c r="I322" i="6"/>
  <c r="H322" i="6"/>
  <c r="I539" i="6"/>
  <c r="H539" i="6"/>
  <c r="I372" i="6"/>
  <c r="G371" i="6"/>
  <c r="H372" i="6"/>
  <c r="I342" i="6"/>
  <c r="G341" i="6"/>
  <c r="H342" i="6"/>
  <c r="H16" i="6"/>
  <c r="I285" i="6"/>
  <c r="H285" i="6"/>
  <c r="G193" i="6"/>
  <c r="I194" i="6"/>
  <c r="H194" i="6"/>
  <c r="G133" i="6"/>
  <c r="I138" i="6"/>
  <c r="H138" i="6"/>
  <c r="I349" i="6"/>
  <c r="H349" i="6"/>
  <c r="I301" i="6"/>
  <c r="H301" i="6"/>
  <c r="I201" i="6"/>
  <c r="H201" i="6"/>
  <c r="G200" i="6"/>
  <c r="I481" i="6"/>
  <c r="H481" i="6"/>
  <c r="I330" i="6"/>
  <c r="H330" i="6"/>
  <c r="I546" i="6"/>
  <c r="H546" i="6"/>
  <c r="I403" i="6"/>
  <c r="H403" i="6"/>
  <c r="G489" i="6"/>
  <c r="G485" i="6" s="1"/>
  <c r="I395" i="6"/>
  <c r="H395" i="6"/>
  <c r="I363" i="6"/>
  <c r="H363" i="6"/>
  <c r="G362" i="6"/>
  <c r="H245" i="6"/>
  <c r="I245" i="6"/>
  <c r="G126" i="6"/>
  <c r="I127" i="6"/>
  <c r="H127" i="6"/>
  <c r="H92" i="6"/>
  <c r="I92" i="6"/>
  <c r="G91" i="6"/>
  <c r="G90" i="6" s="1"/>
  <c r="I86" i="6"/>
  <c r="H86" i="6"/>
  <c r="I542" i="6"/>
  <c r="H542" i="6"/>
  <c r="G541" i="6"/>
  <c r="I472" i="6"/>
  <c r="H472" i="6"/>
  <c r="G471" i="6"/>
  <c r="G470" i="6" s="1"/>
  <c r="I315" i="6"/>
  <c r="H315" i="6"/>
  <c r="H22" i="6"/>
  <c r="I22" i="6"/>
  <c r="I252" i="6"/>
  <c r="H252" i="6"/>
  <c r="I241" i="6"/>
  <c r="H241" i="6"/>
  <c r="G240" i="6"/>
  <c r="H122" i="6"/>
  <c r="I122" i="6"/>
  <c r="H84" i="6"/>
  <c r="I84" i="6"/>
  <c r="G478" i="6"/>
  <c r="H479" i="6"/>
  <c r="I479" i="6"/>
  <c r="I474" i="6"/>
  <c r="H474" i="6"/>
  <c r="E391" i="6"/>
  <c r="E392" i="6"/>
  <c r="I114" i="6"/>
  <c r="H114" i="6"/>
  <c r="G113" i="6"/>
  <c r="I442" i="6"/>
  <c r="H442" i="6"/>
  <c r="I417" i="6"/>
  <c r="H417" i="6"/>
  <c r="I276" i="6"/>
  <c r="H276" i="6"/>
  <c r="G275" i="6"/>
  <c r="G534" i="6"/>
  <c r="I535" i="6"/>
  <c r="H535" i="6"/>
  <c r="I311" i="6"/>
  <c r="H311" i="6"/>
  <c r="I292" i="6"/>
  <c r="H292" i="6"/>
  <c r="I80" i="6"/>
  <c r="H80" i="6"/>
  <c r="I134" i="6"/>
  <c r="H134" i="6"/>
  <c r="I120" i="6"/>
  <c r="H120" i="6"/>
  <c r="G119" i="6"/>
  <c r="I426" i="6"/>
  <c r="H426" i="6"/>
  <c r="I412" i="6"/>
  <c r="H412" i="6"/>
  <c r="I261" i="6"/>
  <c r="H261" i="6"/>
  <c r="E234" i="6"/>
  <c r="I102" i="6"/>
  <c r="H102" i="6"/>
  <c r="G101" i="6"/>
  <c r="I544" i="6"/>
  <c r="H544" i="6"/>
  <c r="G268" i="6"/>
  <c r="I269" i="6"/>
  <c r="H269" i="6"/>
  <c r="H76" i="6"/>
  <c r="I76" i="6"/>
  <c r="G75" i="6"/>
  <c r="I31" i="6"/>
  <c r="H31" i="6"/>
  <c r="I11" i="6"/>
  <c r="H11" i="6"/>
  <c r="G10" i="6"/>
  <c r="I124" i="6"/>
  <c r="H124" i="6"/>
  <c r="I387" i="6"/>
  <c r="G386" i="6"/>
  <c r="G382" i="6" s="1"/>
  <c r="H387" i="6"/>
  <c r="I378" i="6"/>
  <c r="H378" i="6"/>
  <c r="G377" i="6"/>
  <c r="I374" i="6"/>
  <c r="H374" i="6"/>
  <c r="G229" i="6"/>
  <c r="I230" i="6"/>
  <c r="H230" i="6"/>
  <c r="G37" i="6"/>
  <c r="H38" i="6"/>
  <c r="I38" i="6"/>
  <c r="I368" i="6"/>
  <c r="H368" i="6"/>
  <c r="E14" i="4"/>
  <c r="F14" i="4"/>
  <c r="D11" i="4"/>
  <c r="F16" i="4"/>
  <c r="E16" i="4"/>
  <c r="I36" i="2"/>
  <c r="J119" i="2"/>
  <c r="I119" i="2"/>
  <c r="J113" i="2"/>
  <c r="J112" i="2" s="1"/>
  <c r="I113" i="2"/>
  <c r="I29" i="2"/>
  <c r="J98" i="2"/>
  <c r="I98" i="2"/>
  <c r="H97" i="2"/>
  <c r="J70" i="2"/>
  <c r="I70" i="2"/>
  <c r="J65" i="2"/>
  <c r="I65" i="2"/>
  <c r="J77" i="2"/>
  <c r="I77" i="2"/>
  <c r="J59" i="2"/>
  <c r="I59" i="2"/>
  <c r="J33" i="2"/>
  <c r="I39" i="2"/>
  <c r="J17" i="2"/>
  <c r="J11" i="2" s="1"/>
  <c r="J56" i="2"/>
  <c r="I56" i="2"/>
  <c r="J105" i="2"/>
  <c r="I105" i="2"/>
  <c r="H104" i="2"/>
  <c r="J61" i="2"/>
  <c r="I61" i="2"/>
  <c r="I89" i="2"/>
  <c r="J89" i="2"/>
  <c r="J23" i="2"/>
  <c r="J22" i="2" s="1"/>
  <c r="J123" i="2"/>
  <c r="I123" i="2"/>
  <c r="H111" i="2"/>
  <c r="J109" i="2"/>
  <c r="I109" i="2"/>
  <c r="H108" i="2"/>
  <c r="J39" i="2"/>
  <c r="E191" i="6"/>
  <c r="G235" i="6" l="1"/>
  <c r="I112" i="2"/>
  <c r="H54" i="2"/>
  <c r="H129" i="2" s="1"/>
  <c r="I55" i="2"/>
  <c r="J55" i="2"/>
  <c r="G309" i="6"/>
  <c r="E531" i="6"/>
  <c r="E532" i="6" s="1"/>
  <c r="H394" i="6"/>
  <c r="I394" i="6"/>
  <c r="H485" i="6"/>
  <c r="H484" i="6" s="1"/>
  <c r="H483" i="6" s="1"/>
  <c r="I485" i="6"/>
  <c r="I484" i="6" s="1"/>
  <c r="I483" i="6" s="1"/>
  <c r="H310" i="6"/>
  <c r="I310" i="6"/>
  <c r="J64" i="2"/>
  <c r="I10" i="2"/>
  <c r="I47" i="2" s="1"/>
  <c r="I64" i="2"/>
  <c r="E233" i="6"/>
  <c r="F129" i="2"/>
  <c r="G228" i="6"/>
  <c r="I229" i="6"/>
  <c r="H229" i="6"/>
  <c r="G410" i="6"/>
  <c r="I411" i="6"/>
  <c r="H411" i="6"/>
  <c r="I541" i="6"/>
  <c r="H541" i="6"/>
  <c r="G361" i="6"/>
  <c r="I362" i="6"/>
  <c r="H362" i="6"/>
  <c r="I133" i="6"/>
  <c r="H133" i="6"/>
  <c r="G132" i="6"/>
  <c r="I341" i="6"/>
  <c r="H341" i="6"/>
  <c r="G393" i="6"/>
  <c r="G9" i="6"/>
  <c r="I10" i="6"/>
  <c r="H10" i="6"/>
  <c r="I240" i="6"/>
  <c r="H240" i="6"/>
  <c r="I471" i="6"/>
  <c r="H471" i="6"/>
  <c r="I91" i="6"/>
  <c r="I90" i="6" s="1"/>
  <c r="H91" i="6"/>
  <c r="H90" i="6" s="1"/>
  <c r="I371" i="6"/>
  <c r="H371" i="6"/>
  <c r="G458" i="6"/>
  <c r="I459" i="6"/>
  <c r="H459" i="6"/>
  <c r="G279" i="6"/>
  <c r="I280" i="6"/>
  <c r="H280" i="6"/>
  <c r="I140" i="6"/>
  <c r="H140" i="6"/>
  <c r="H37" i="6"/>
  <c r="I37" i="6"/>
  <c r="G74" i="6"/>
  <c r="G72" i="6" s="1"/>
  <c r="I75" i="6"/>
  <c r="H75" i="6"/>
  <c r="I101" i="6"/>
  <c r="H101" i="6"/>
  <c r="G100" i="6"/>
  <c r="I534" i="6"/>
  <c r="H534" i="6"/>
  <c r="G533" i="6"/>
  <c r="G531" i="6" s="1"/>
  <c r="G112" i="6"/>
  <c r="I113" i="6"/>
  <c r="H113" i="6"/>
  <c r="I126" i="6"/>
  <c r="H126" i="6"/>
  <c r="G199" i="6"/>
  <c r="H200" i="6"/>
  <c r="I200" i="6"/>
  <c r="G421" i="6"/>
  <c r="H422" i="6"/>
  <c r="I422" i="6"/>
  <c r="G42" i="6"/>
  <c r="I43" i="6"/>
  <c r="H43" i="6"/>
  <c r="G434" i="6"/>
  <c r="I435" i="6"/>
  <c r="H435" i="6"/>
  <c r="I377" i="6"/>
  <c r="H377" i="6"/>
  <c r="I386" i="6"/>
  <c r="I382" i="6" s="1"/>
  <c r="H386" i="6"/>
  <c r="H382" i="6" s="1"/>
  <c r="I268" i="6"/>
  <c r="H268" i="6"/>
  <c r="G118" i="6"/>
  <c r="I119" i="6"/>
  <c r="H119" i="6"/>
  <c r="H275" i="6"/>
  <c r="I275" i="6"/>
  <c r="G477" i="6"/>
  <c r="G468" i="6" s="1"/>
  <c r="I478" i="6"/>
  <c r="H478" i="6"/>
  <c r="G484" i="6"/>
  <c r="G483" i="6" s="1"/>
  <c r="G348" i="6"/>
  <c r="G192" i="6"/>
  <c r="I193" i="6"/>
  <c r="H193" i="6"/>
  <c r="I207" i="6"/>
  <c r="H207" i="6"/>
  <c r="G206" i="6"/>
  <c r="D10" i="4"/>
  <c r="F11" i="4"/>
  <c r="E11" i="4"/>
  <c r="J108" i="2"/>
  <c r="I108" i="2"/>
  <c r="J97" i="2"/>
  <c r="I97" i="2"/>
  <c r="J104" i="2"/>
  <c r="I104" i="2"/>
  <c r="J29" i="2"/>
  <c r="J122" i="2"/>
  <c r="I122" i="2"/>
  <c r="H72" i="6" l="1"/>
  <c r="I72" i="6"/>
  <c r="I235" i="6"/>
  <c r="H235" i="6"/>
  <c r="J54" i="2"/>
  <c r="I54" i="2"/>
  <c r="I309" i="6"/>
  <c r="H309" i="6"/>
  <c r="G432" i="6"/>
  <c r="J10" i="2"/>
  <c r="J47" i="2" s="1"/>
  <c r="G476" i="6"/>
  <c r="I477" i="6"/>
  <c r="H477" i="6"/>
  <c r="G197" i="6"/>
  <c r="I199" i="6"/>
  <c r="H199" i="6"/>
  <c r="G110" i="6"/>
  <c r="H112" i="6"/>
  <c r="I112" i="6"/>
  <c r="G308" i="6"/>
  <c r="G420" i="6"/>
  <c r="I421" i="6"/>
  <c r="H421" i="6"/>
  <c r="I533" i="6"/>
  <c r="I531" i="6" s="1"/>
  <c r="H533" i="6"/>
  <c r="H531" i="6" s="1"/>
  <c r="I74" i="6"/>
  <c r="H74" i="6"/>
  <c r="G457" i="6"/>
  <c r="I458" i="6"/>
  <c r="H458" i="6"/>
  <c r="G7" i="6"/>
  <c r="I9" i="6"/>
  <c r="H9" i="6"/>
  <c r="G347" i="6"/>
  <c r="I348" i="6"/>
  <c r="H348" i="6"/>
  <c r="G116" i="6"/>
  <c r="I118" i="6"/>
  <c r="H118" i="6"/>
  <c r="G40" i="6"/>
  <c r="I42" i="6"/>
  <c r="H42" i="6"/>
  <c r="G278" i="6"/>
  <c r="I279" i="6"/>
  <c r="H279" i="6"/>
  <c r="G88" i="6"/>
  <c r="G233" i="6"/>
  <c r="G234" i="6"/>
  <c r="G409" i="6"/>
  <c r="I410" i="6"/>
  <c r="H410" i="6"/>
  <c r="G408" i="6"/>
  <c r="I206" i="6"/>
  <c r="H206" i="6"/>
  <c r="G204" i="6"/>
  <c r="G98" i="6"/>
  <c r="I100" i="6"/>
  <c r="H100" i="6"/>
  <c r="I393" i="6"/>
  <c r="H393" i="6"/>
  <c r="G391" i="6"/>
  <c r="G392" i="6"/>
  <c r="G359" i="6"/>
  <c r="I361" i="6"/>
  <c r="H361" i="6"/>
  <c r="G360" i="6"/>
  <c r="G190" i="6"/>
  <c r="I192" i="6"/>
  <c r="H192" i="6"/>
  <c r="G381" i="6"/>
  <c r="G380" i="6"/>
  <c r="I434" i="6"/>
  <c r="H434" i="6"/>
  <c r="G433" i="6"/>
  <c r="G469" i="6"/>
  <c r="I470" i="6"/>
  <c r="H470" i="6"/>
  <c r="G130" i="6"/>
  <c r="I132" i="6"/>
  <c r="H132" i="6"/>
  <c r="G226" i="6"/>
  <c r="I228" i="6"/>
  <c r="H228" i="6"/>
  <c r="E10" i="4"/>
  <c r="F10" i="4"/>
  <c r="J111" i="2"/>
  <c r="I111" i="2"/>
  <c r="G71" i="6" l="1"/>
  <c r="H432" i="6"/>
  <c r="G232" i="6"/>
  <c r="I432" i="6"/>
  <c r="G6" i="6"/>
  <c r="G196" i="6"/>
  <c r="I226" i="6"/>
  <c r="H226" i="6"/>
  <c r="G227" i="6"/>
  <c r="G225" i="6"/>
  <c r="I98" i="6"/>
  <c r="H98" i="6"/>
  <c r="G99" i="6"/>
  <c r="I7" i="6"/>
  <c r="H7" i="6"/>
  <c r="G8" i="6"/>
  <c r="G198" i="6"/>
  <c r="I197" i="6"/>
  <c r="H197" i="6"/>
  <c r="G191" i="6"/>
  <c r="I190" i="6"/>
  <c r="H190" i="6"/>
  <c r="I359" i="6"/>
  <c r="H359" i="6"/>
  <c r="G89" i="6"/>
  <c r="I88" i="6"/>
  <c r="H88" i="6"/>
  <c r="I347" i="6"/>
  <c r="H347" i="6"/>
  <c r="G532" i="6"/>
  <c r="G111" i="6"/>
  <c r="I110" i="6"/>
  <c r="H110" i="6"/>
  <c r="H468" i="6"/>
  <c r="I468" i="6"/>
  <c r="I433" i="6"/>
  <c r="H433" i="6"/>
  <c r="G205" i="6"/>
  <c r="I204" i="6"/>
  <c r="H204" i="6"/>
  <c r="I278" i="6"/>
  <c r="H278" i="6"/>
  <c r="I420" i="6"/>
  <c r="H420" i="6"/>
  <c r="I360" i="6"/>
  <c r="H360" i="6"/>
  <c r="I392" i="6"/>
  <c r="H392" i="6"/>
  <c r="I409" i="6"/>
  <c r="H409" i="6"/>
  <c r="G117" i="6"/>
  <c r="I116" i="6"/>
  <c r="H116" i="6"/>
  <c r="I381" i="6"/>
  <c r="H381" i="6"/>
  <c r="I233" i="6"/>
  <c r="H233" i="6"/>
  <c r="G131" i="6"/>
  <c r="I130" i="6"/>
  <c r="H130" i="6"/>
  <c r="I469" i="6"/>
  <c r="H469" i="6"/>
  <c r="I380" i="6"/>
  <c r="H380" i="6"/>
  <c r="I391" i="6"/>
  <c r="H391" i="6"/>
  <c r="I408" i="6"/>
  <c r="H408" i="6"/>
  <c r="I234" i="6"/>
  <c r="H234" i="6"/>
  <c r="I40" i="6"/>
  <c r="H40" i="6"/>
  <c r="G41" i="6"/>
  <c r="I457" i="6"/>
  <c r="H457" i="6"/>
  <c r="I308" i="6"/>
  <c r="H308" i="6"/>
  <c r="H476" i="6"/>
  <c r="I476" i="6"/>
  <c r="I129" i="2"/>
  <c r="J129" i="2"/>
  <c r="I71" i="6" l="1"/>
  <c r="H71" i="6"/>
  <c r="I232" i="6"/>
  <c r="H232" i="6"/>
  <c r="I196" i="6"/>
  <c r="H196" i="6"/>
  <c r="H6" i="6"/>
  <c r="I6" i="6"/>
  <c r="I8" i="6"/>
  <c r="H8" i="6"/>
  <c r="I99" i="6"/>
  <c r="H99" i="6"/>
  <c r="I227" i="6"/>
  <c r="H227" i="6"/>
  <c r="I117" i="6"/>
  <c r="H117" i="6"/>
  <c r="I532" i="6"/>
  <c r="H532" i="6"/>
  <c r="I205" i="6"/>
  <c r="H205" i="6"/>
  <c r="I191" i="6"/>
  <c r="H191" i="6"/>
  <c r="I198" i="6"/>
  <c r="H198" i="6"/>
  <c r="I225" i="6"/>
  <c r="H225" i="6"/>
  <c r="I41" i="6"/>
  <c r="H41" i="6"/>
  <c r="I131" i="6"/>
  <c r="H131" i="6"/>
  <c r="H111" i="6"/>
  <c r="I111" i="6"/>
  <c r="I89" i="6"/>
  <c r="H89" i="6"/>
  <c r="E371" i="6" l="1"/>
  <c r="E361" i="6" s="1"/>
  <c r="E359" i="6" l="1"/>
  <c r="E232" i="6" s="1"/>
  <c r="E360" i="6"/>
  <c r="I218" i="6"/>
  <c r="H218" i="6"/>
  <c r="G581" i="6"/>
  <c r="I581" i="6"/>
  <c r="F581" i="6"/>
  <c r="G73" i="6"/>
  <c r="H73" i="6" s="1"/>
  <c r="H581" i="6"/>
  <c r="F73" i="6"/>
  <c r="E73" i="6"/>
  <c r="E581" i="6"/>
  <c r="I73" i="6" l="1"/>
</calcChain>
</file>

<file path=xl/sharedStrings.xml><?xml version="1.0" encoding="utf-8"?>
<sst xmlns="http://schemas.openxmlformats.org/spreadsheetml/2006/main" count="999" uniqueCount="318">
  <si>
    <t>I. OPĆI DIO</t>
  </si>
  <si>
    <t>A) SAŽETAK RAČUNA PRIHODA I RASHODA</t>
  </si>
  <si>
    <t>Projekcija
za 2025.</t>
  </si>
  <si>
    <t>PRIHODI UKUPNO</t>
  </si>
  <si>
    <t>RASHODI UKUPNO</t>
  </si>
  <si>
    <t>RAZLIKA - VIŠAK / MANJAK</t>
  </si>
  <si>
    <t>B) SAŽETAK RAČUNA FINANCIRANJA</t>
  </si>
  <si>
    <t>NETO FINANCIRANJE</t>
  </si>
  <si>
    <t>VIŠAK / MANJAK IZ PRETHODNE(IH) GODINE KOJI ĆE SE RASPOREDITI / POKRITI</t>
  </si>
  <si>
    <t>VIŠAK / MANJAK + NETO FINANCIRANJE</t>
  </si>
  <si>
    <t>A. RAČUN PRIHODA I RASHODA</t>
  </si>
  <si>
    <t>Razred</t>
  </si>
  <si>
    <t>Skupina</t>
  </si>
  <si>
    <t>Podskupina</t>
  </si>
  <si>
    <t>Odjeljak</t>
  </si>
  <si>
    <t>Izvor</t>
  </si>
  <si>
    <t>Naziv prihoda</t>
  </si>
  <si>
    <t>Prihodi poslovanja</t>
  </si>
  <si>
    <t>Pomoći iz inozemstva i od subjekata unutar općeg proračuna</t>
  </si>
  <si>
    <t>Pomoći od međunarodnih organizacija te institucija i tijela EU</t>
  </si>
  <si>
    <t>Tekuće pomoći od tijela i institucija EU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</si>
  <si>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</si>
  <si>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</si>
  <si>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</si>
  <si>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</t>
  </si>
  <si>
    <t>Pomoći temeljem prijenosa EU sredstava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</si>
  <si>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</si>
  <si>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</si>
  <si>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</si>
  <si>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</si>
  <si>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Prihodi od pozitivnih tečajnih razlika i razlika zbog primjene valutne klauzule</t>
  </si>
  <si>
    <t>Vlastiti prihodi</t>
  </si>
  <si>
    <t>Prihodi od upravnih i administrativnih pristojbi, pristojbi po posebnim propisima i naknada</t>
  </si>
  <si>
    <t>Prihodi po posebnim propisima</t>
  </si>
  <si>
    <t>Ostali nespomenuti prihodi</t>
  </si>
  <si>
    <t>Ostali prihodi za posebne namjene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</si>
  <si>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</si>
  <si>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</si>
  <si>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</si>
  <si>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 i povrat donacija po protestiranim jamstvima</t>
  </si>
  <si>
    <t>Tekuće donacije</t>
  </si>
  <si>
    <t>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</si>
  <si>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</si>
  <si>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</si>
  <si>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</si>
  <si>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</si>
  <si>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1.1.</t>
  </si>
  <si>
    <t>Opći prihodi i primici</t>
  </si>
  <si>
    <t>Ostali prihodi</t>
  </si>
  <si>
    <t>RASHODI POSLOVANJA</t>
  </si>
  <si>
    <t>Naziv rashoda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</si>
  <si>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</si>
  <si>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</si>
  <si>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</si>
  <si>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</si>
  <si>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</si>
  <si>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</si>
  <si>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</si>
  <si>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Plaće za prekovremeni rad</t>
  </si>
  <si>
    <t>Doprinosi za obvezno osiguranje u slučaju nezaposlenosti-tužbe</t>
  </si>
  <si>
    <t>EU Pomoći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</si>
  <si>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</si>
  <si>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</si>
  <si>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</si>
  <si>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</si>
  <si>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</si>
  <si>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</si>
  <si>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</si>
  <si>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</si>
  <si>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</si>
  <si>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</si>
  <si>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</si>
  <si>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</si>
  <si>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</si>
  <si>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</si>
  <si>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</si>
  <si>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</si>
  <si>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</si>
  <si>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</si>
  <si>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</si>
  <si>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</si>
  <si>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</si>
  <si>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</si>
  <si>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</si>
  <si>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</si>
  <si>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povjerenstva i slično</t>
  </si>
  <si>
    <t>Premije osiguranja</t>
  </si>
  <si>
    <t>Reprezentacija</t>
  </si>
  <si>
    <t>Članarine i norme</t>
  </si>
  <si>
    <t>Pristojbe i naknade</t>
  </si>
  <si>
    <t>Uredski materijal</t>
  </si>
  <si>
    <t>Sitan inventar i auto gume</t>
  </si>
  <si>
    <t>Službena odjeća i obuća</t>
  </si>
  <si>
    <t>Članarine</t>
  </si>
  <si>
    <t>Troškovi sudskih postupaka</t>
  </si>
  <si>
    <t>3211</t>
  </si>
  <si>
    <t>3213</t>
  </si>
  <si>
    <t>Naknade za rad predstavničkih i izvršnih tijela, povjerenstava i slično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</si>
  <si>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</si>
  <si>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</si>
  <si>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</si>
  <si>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</si>
  <si>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</t>
  </si>
  <si>
    <t>Ostale naknade građanima i kućanstvima iz proračuna</t>
  </si>
  <si>
    <t>Naknade građanima i kućanstvima u naravi</t>
  </si>
  <si>
    <t>Naknade građanima i kućanstvima iz EU sredstava - Školska shema I Medni dan</t>
  </si>
  <si>
    <t>Ostali rashodi</t>
  </si>
  <si>
    <t>Tekuće donacije u naravi</t>
  </si>
  <si>
    <t>Rashodi za nabavu nefinancijske imovine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</si>
  <si>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</si>
  <si>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</si>
  <si>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</si>
  <si>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</si>
  <si>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</si>
  <si>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</si>
  <si>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</si>
  <si>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Knjige, umjetnička djela i ostale izložbene vrijednosti</t>
  </si>
  <si>
    <t>Knjige</t>
  </si>
  <si>
    <t>Umjetnička djela (izložena u galerijama, muzejima i slično)</t>
  </si>
  <si>
    <t>Rashodi za dodatna ulaganja na nefinancijskoj imovini</t>
  </si>
  <si>
    <t>Dodatna ulaganja na građevinskim objektima</t>
  </si>
  <si>
    <t>UKUPNO RASHODI</t>
  </si>
  <si>
    <t>RASHODI PREMA FUNKCIJSKOJ KLASIFIKACIJI</t>
  </si>
  <si>
    <t>BROJČANA OZNAKA I NAZIV</t>
  </si>
  <si>
    <t>UKUPNI RASHODI</t>
  </si>
  <si>
    <t>09 Obrazovanje</t>
  </si>
  <si>
    <t>092 Srednjoškolsko obrazovanje</t>
  </si>
  <si>
    <t>0922 Više srednjoškolsko obrazovanje</t>
  </si>
  <si>
    <t>096 Dodatne usluge u obrazovanju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</si>
  <si>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</si>
  <si>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</si>
  <si>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</si>
  <si>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</si>
  <si>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</si>
  <si>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B. RAČUN FINANCIRANJA</t>
  </si>
  <si>
    <t>Naziv</t>
  </si>
  <si>
    <t>Primici od financijske imovine i zaduživanja</t>
  </si>
  <si>
    <t>Primici od zaduživanja</t>
  </si>
  <si>
    <t>8.1.</t>
  </si>
  <si>
    <t>Namjenski primici od zaduživanja</t>
  </si>
  <si>
    <t>Izdaci za financijsku imovinu i otplate zajmova</t>
  </si>
  <si>
    <t>Izdaci za otplatu glavnice primljenih kredita i zajmova</t>
  </si>
  <si>
    <t>3.1.</t>
  </si>
  <si>
    <t>II. POSEBNI DIO</t>
  </si>
  <si>
    <t>Šifra</t>
  </si>
  <si>
    <t>PROGRAM 1003</t>
  </si>
  <si>
    <t>MINIMALNI STANDARD U SREDNJEM ŠKOLSTVU I UČENIČKOM  DOMU - MATERIJALNI I FINANCIJSKI RASHODI</t>
  </si>
  <si>
    <t>Aktivnost A100001</t>
  </si>
  <si>
    <t>Izvor financiranja 1.1.</t>
  </si>
  <si>
    <t>Aktivnost A100002</t>
  </si>
  <si>
    <t>PROGRAM 1001</t>
  </si>
  <si>
    <t>POJAČANI STANDARD U ŠKOLSTVU</t>
  </si>
  <si>
    <t>Tekući projekt T100002</t>
  </si>
  <si>
    <t>ŽUPANIJSKA STRUČNA VIJEĆA</t>
  </si>
  <si>
    <t>Tekući projekt T100003</t>
  </si>
  <si>
    <t>NATJECANJA</t>
  </si>
  <si>
    <t>Tekući projekt T100004</t>
  </si>
  <si>
    <t>OBLJETNICE ŠKOLA</t>
  </si>
  <si>
    <t>3</t>
  </si>
  <si>
    <t>32</t>
  </si>
  <si>
    <t>329</t>
  </si>
  <si>
    <t>3299</t>
  </si>
  <si>
    <t>Naknade za prijevoz, rad na terenu i odvojeni život</t>
  </si>
  <si>
    <t>Tekući projekt T100041</t>
  </si>
  <si>
    <t>E-TEHNIČAR</t>
  </si>
  <si>
    <t>Tekući projekt T100054</t>
  </si>
  <si>
    <t>PRSTEN POTPORE V</t>
  </si>
  <si>
    <t>Tekući projekt T100055</t>
  </si>
  <si>
    <t>PRSTEN POTPORE VI</t>
  </si>
  <si>
    <t>Tekući projekt T100053</t>
  </si>
  <si>
    <t>PRIJEVOZ UČENIKA S TEŠKOĆAMA</t>
  </si>
  <si>
    <t>Program 1002</t>
  </si>
  <si>
    <t>KAPITALNO ULAGANJE</t>
  </si>
  <si>
    <t>Tekući projekt T100001</t>
  </si>
  <si>
    <t>OPREMA ŠKOLA</t>
  </si>
  <si>
    <t>DODATNA ULAGANJA</t>
  </si>
  <si>
    <t>Program 1001</t>
  </si>
  <si>
    <t>POTICANJE KORIŠTENJA SREDSTAVA IZ FONDOVA EU</t>
  </si>
  <si>
    <t>Tekući projekt T100011</t>
  </si>
  <si>
    <t>NOVA ŠKOLSKA SHEMA VOĆA I POVRĆA TE MLIJEKA I MLIJEČNIH PROIZVODA</t>
  </si>
  <si>
    <t>Naknade građanima i kućanstvima na temelju osiguranja i druge naknade</t>
  </si>
  <si>
    <t>PROGRAMI SREDNJIH ŠKOLA IZVAN ŽUPANIJSKOG PRORAČUNA</t>
  </si>
  <si>
    <t>Izvor financiranja 3.4.</t>
  </si>
  <si>
    <t>Izvor financiranja 4.M.</t>
  </si>
  <si>
    <t>Izvor financiranja 5.L.</t>
  </si>
  <si>
    <t>Izvor financiranja 6.4.</t>
  </si>
  <si>
    <t>ADMINISTRATIVNO, TEHNIČKO I STRUČNO OSOBLJE</t>
  </si>
  <si>
    <t>3113</t>
  </si>
  <si>
    <t>OBRAZOVANJE ODRASLIH</t>
  </si>
  <si>
    <t>Ostali nespomenuti rashodi poslov.</t>
  </si>
  <si>
    <t>Tekući projekt  T100003</t>
  </si>
  <si>
    <t>Tekući projekt T100009</t>
  </si>
  <si>
    <t>TEKUĆE I INVESTICIJSKO ODRŽAVANJE</t>
  </si>
  <si>
    <t>Izvor fnanciranja 3.4.</t>
  </si>
  <si>
    <t>Tekući projekt T100018</t>
  </si>
  <si>
    <t>PROGRAM ERASMUS</t>
  </si>
  <si>
    <t>Izvor financiranja 5.S.</t>
  </si>
  <si>
    <t>321</t>
  </si>
  <si>
    <t>322</t>
  </si>
  <si>
    <t>3221</t>
  </si>
  <si>
    <t>323</t>
  </si>
  <si>
    <t>3231</t>
  </si>
  <si>
    <t>324</t>
  </si>
  <si>
    <t>Naknade troškova osobama izvan radnog odnosa</t>
  </si>
  <si>
    <t>3241</t>
  </si>
  <si>
    <t>3292</t>
  </si>
  <si>
    <t>Tekući projekt T100021</t>
  </si>
  <si>
    <t>REGIONALNI CENTAR KOMPETENTNOSTI U STRUKOVNOM OBRAZOVANJU U STROJARSTVU- INDUSTRIJA 4.0</t>
  </si>
  <si>
    <t>31</t>
  </si>
  <si>
    <t>311</t>
  </si>
  <si>
    <t>3111</t>
  </si>
  <si>
    <t>312</t>
  </si>
  <si>
    <t>3121</t>
  </si>
  <si>
    <t>313</t>
  </si>
  <si>
    <t>3132</t>
  </si>
  <si>
    <t>3233</t>
  </si>
  <si>
    <t>3235</t>
  </si>
  <si>
    <t>3237</t>
  </si>
  <si>
    <t>EUR</t>
  </si>
  <si>
    <t xml:space="preserve">Projekcija za 2026. </t>
  </si>
  <si>
    <t>Plan 2023.</t>
  </si>
  <si>
    <t>Projekcija za 2026.</t>
  </si>
  <si>
    <t>Prihodi od prodaje proizvoda i robe</t>
  </si>
  <si>
    <t>Program 1003</t>
  </si>
  <si>
    <t>TEKUĆE I INVESTICIJSKO ODRŽAVANJE U ŠKOLSTVU</t>
  </si>
  <si>
    <t>TEKUĆE I INVESTICIJSKO ODRŽAVANJE- minimalni standard</t>
  </si>
  <si>
    <t>ŠKOLSKA SPORTSKA DRUŠTVA</t>
  </si>
  <si>
    <t>Tekući projekt T100022</t>
  </si>
  <si>
    <t>Izvršenje 2022.*</t>
  </si>
  <si>
    <t>Proračun za 2024.</t>
  </si>
  <si>
    <t>Projekcija proračuna
za 2025.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</si>
  <si>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</si>
  <si>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</si>
  <si>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</si>
  <si>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</si>
  <si>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</si>
  <si>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</si>
  <si>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</si>
  <si>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</si>
  <si>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</si>
  <si>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</si>
  <si>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</si>
  <si>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</si>
  <si>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</si>
  <si>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EKONOMSKOJ KLASIFIKACIJI</t>
  </si>
  <si>
    <t>RASHODI POSLOVANJA PREMA EKONOMSKOJ KLASIFIKACIJI</t>
  </si>
  <si>
    <t xml:space="preserve">A. RAČUN PRIHODA I RASHODA </t>
  </si>
  <si>
    <t>PRIHODI POSLOVANJA PREMA IZVORIMA FINANCIRANJA</t>
  </si>
  <si>
    <t>Brojčana oznaka i naziv</t>
  </si>
  <si>
    <t>Projekcija 
za 2026.</t>
  </si>
  <si>
    <t>1 Opći prihodi i primici</t>
  </si>
  <si>
    <t xml:space="preserve">  11 Opći prihodi i primici</t>
  </si>
  <si>
    <t>4 Prihodi za posebne namjene</t>
  </si>
  <si>
    <t>5 Pomoći</t>
  </si>
  <si>
    <t>RASHODI POSLOVANJA PREMA IZVORIMA FINANCIRANJA</t>
  </si>
  <si>
    <t>3 Vlastiti prihodi</t>
  </si>
  <si>
    <t xml:space="preserve">  31 Vlastiti prihodi</t>
  </si>
  <si>
    <t>3.4. Vlastiti prihodi</t>
  </si>
  <si>
    <t>4.M. Ostali prihodi za posebne namjene</t>
  </si>
  <si>
    <t>5.L. Pomoći</t>
  </si>
  <si>
    <t>5.S. Pomoći EU</t>
  </si>
  <si>
    <t>6 Donacije</t>
  </si>
  <si>
    <t>6.4. Donacije</t>
  </si>
  <si>
    <t>1.1. Opći prihodi i primici</t>
  </si>
  <si>
    <t>9 Višak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</si>
  <si>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</si>
  <si>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</si>
  <si>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</si>
  <si>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</si>
  <si>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</si>
  <si>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>9 Rezultat</t>
  </si>
  <si>
    <t>Prijenosi između proračunskih korisnika istog proračuna</t>
  </si>
  <si>
    <t>Tekući prijenosi između proračunskih korisnika istog proračuna temeljem prijenosa EU sredstava</t>
  </si>
  <si>
    <t>Nakande troškova osobama izvan radnog odnosa</t>
  </si>
  <si>
    <t>EU Pomoći Višak</t>
  </si>
  <si>
    <t xml:space="preserve">EU Pomoći </t>
  </si>
  <si>
    <t>Tekući projekt T100058</t>
  </si>
  <si>
    <t>PRSTEN POTPORE VII</t>
  </si>
  <si>
    <t>KAPITALNO ULAGANJE U SREDNJE ŠKOLSTVO</t>
  </si>
  <si>
    <t>Kapitalni projekt K100024</t>
  </si>
  <si>
    <t>SANACIJA FASADE SJEVERNOG PROČELJA ZGRADE</t>
  </si>
  <si>
    <t>Kapitalni projekt K100023</t>
  </si>
  <si>
    <t>REKONSTRUKCIJA ISTOČNOG KRILA PRIZEMLJA ZGRADE S PREDVORJEM ŠKOLE</t>
  </si>
  <si>
    <t>FINANCIJSKI PLAN SREDNJE ŠKOLE BAN JOSIP JELAČIĆ
ZA 2025. I PROJEKCIJA ZA 2026. I 2027. GODINU</t>
  </si>
  <si>
    <t>Izvršenje 2023.</t>
  </si>
  <si>
    <t>Plan 2024.</t>
  </si>
  <si>
    <t xml:space="preserve">Izvršenje 2023. </t>
  </si>
  <si>
    <t xml:space="preserve">Plan 2024. </t>
  </si>
  <si>
    <t xml:space="preserve">Plan za 2025. </t>
  </si>
  <si>
    <t xml:space="preserve">Projekcija za 2027. </t>
  </si>
  <si>
    <t>Plan za 2025.</t>
  </si>
  <si>
    <t>Projekcija 
za 2027.</t>
  </si>
  <si>
    <r>
      <t>FINANCIJSKI PLAN</t>
    </r>
    <r>
      <rPr>
        <b/>
        <sz val="12"/>
        <color rgb="FF000000"/>
        <rFont val="Arial"/>
        <family val="2"/>
        <charset val="238"/>
      </rPr>
      <t xml:space="preserve"> SREDNJE ŠKOLE BAN JOSIP JELAČIĆ</t>
    </r>
    <r>
      <rPr>
        <b/>
        <sz val="12"/>
        <color indexed="8"/>
        <rFont val="Arial"/>
        <family val="2"/>
        <charset val="238"/>
      </rPr>
      <t xml:space="preserve">
ZA 2025. I PROJEKCIJA ZA 2026. I 2027. GODINU</t>
    </r>
  </si>
  <si>
    <t>Projekcija za 2027.</t>
  </si>
  <si>
    <t>Pomoći dane u inozemstvo i unutar općeg proračuna</t>
  </si>
  <si>
    <t>Tekući prijenosi između proračunskih korisnika istog proačuna</t>
  </si>
  <si>
    <t>Aktivnost A100003</t>
  </si>
  <si>
    <t>ENERGENTI</t>
  </si>
  <si>
    <t>Tekući projekt T100040</t>
  </si>
  <si>
    <t>STRUČNO USAVRŠAVANJE DJELATNIKA U ŠKOLSTVU</t>
  </si>
  <si>
    <t>Tekući projekt T100016</t>
  </si>
  <si>
    <t>KNJIGE ZA ŠKOLSKU KNJIŽNICU</t>
  </si>
  <si>
    <t>Tekući prijenosi između proračunskih korisnika istog proračuna</t>
  </si>
  <si>
    <t xml:space="preserve">Prijenosi između proračunskih korisnika istog proračuna </t>
  </si>
  <si>
    <t xml:space="preserve">Tekući prijenosi između proračunskih korisnika istog proračuna </t>
  </si>
  <si>
    <t>Rezultat poslovanja</t>
  </si>
  <si>
    <t>Vlastiti izvori</t>
  </si>
  <si>
    <t>Višak/manjak prihoda</t>
  </si>
  <si>
    <t>Višak prihoda</t>
  </si>
  <si>
    <t>Tekući projekt T100023</t>
  </si>
  <si>
    <t>OPSKRBA BESPLATNIM ZALIHAMA MENSTRUALNIH HIGIJENSKIH POTREPŠTINA</t>
  </si>
  <si>
    <t>PRSTEN POTPORE VIII</t>
  </si>
  <si>
    <t>Tekući projekt T100059</t>
  </si>
  <si>
    <t xml:space="preserve">9. Višak </t>
  </si>
  <si>
    <t>9. Višak</t>
  </si>
  <si>
    <t>UKUPNO PRIHODI+VIŠAK/MANJAK</t>
  </si>
  <si>
    <t>Kapitalni projekt K100031</t>
  </si>
  <si>
    <t>SANACIJA VODOVODNE I HIDRANTNE MREŽE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</si>
</sst>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indexed="8"/>
      <name val="Arimo"/>
    </font>
  </fonts>
  <fills count="3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AE3F3"/>
        <bgColor rgb="FFDAE3F3"/>
      </patternFill>
    </fill>
    <fill>
      <patternFill patternType="solid">
        <fgColor rgb="FFFBE5D6"/>
        <bgColor rgb="FFFBE5D6"/>
      </patternFill>
    </fill>
    <fill>
      <patternFill patternType="solid">
        <fgColor rgb="FFFFF2CC"/>
        <bgColor rgb="FFFFF2CC"/>
      </patternFill>
    </fill>
    <fill>
      <patternFill patternType="solid">
        <fgColor rgb="FFEDEDED"/>
        <bgColor rgb="FFEDEDED"/>
      </patternFill>
    </fill>
    <fill>
      <patternFill patternType="solid">
        <fgColor rgb="FFFFD966"/>
        <bgColor rgb="FFFFD96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A7A7FF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BE5D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CBA7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A7A7FF"/>
      </patternFill>
    </fill>
    <fill>
      <patternFill patternType="solid">
        <fgColor theme="7" tint="0.79998168889431442"/>
        <bgColor rgb="FFCBA7FF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4" fillId="0" borderId="0" applyNumberFormat="0" applyBorder="0" applyProtection="0"/>
    <xf numFmtId="0" fontId="5" fillId="2" borderId="0" applyNumberFormat="0" applyBorder="0" applyProtection="0"/>
    <xf numFmtId="0" fontId="5" fillId="3" borderId="0" applyNumberFormat="0" applyBorder="0" applyProtection="0"/>
    <xf numFmtId="0" fontId="4" fillId="4" borderId="0" applyNumberFormat="0" applyBorder="0" applyProtection="0"/>
    <xf numFmtId="0" fontId="6" fillId="5" borderId="0" applyNumberFormat="0" applyBorder="0" applyProtection="0"/>
    <xf numFmtId="0" fontId="7" fillId="6" borderId="0" applyNumberFormat="0" applyBorder="0" applyProtection="0"/>
    <xf numFmtId="0" fontId="8" fillId="0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3" fillId="0" borderId="0" applyNumberFormat="0" applyFont="0" applyBorder="0" applyProtection="0"/>
    <xf numFmtId="0" fontId="15" fillId="8" borderId="1" applyNumberFormat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" fillId="0" borderId="0"/>
  </cellStyleXfs>
  <cellXfs count="344">
    <xf numFmtId="0" fontId="0" fillId="0" borderId="0" xfId="0"/>
    <xf numFmtId="0" fontId="17" fillId="0" borderId="0" xfId="0" applyFont="1" applyFill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20" fillId="10" borderId="4" xfId="0" applyFont="1" applyFill="1" applyBorder="1" applyAlignment="1" applyProtection="1">
      <alignment horizontal="center" vertical="center" wrapText="1"/>
    </xf>
    <xf numFmtId="0" fontId="20" fillId="10" borderId="5" xfId="0" applyFont="1" applyFill="1" applyBorder="1" applyAlignment="1" applyProtection="1">
      <alignment horizontal="center" vertical="center" wrapText="1"/>
    </xf>
    <xf numFmtId="0" fontId="20" fillId="11" borderId="4" xfId="0" applyFont="1" applyFill="1" applyBorder="1" applyAlignment="1" applyProtection="1">
      <alignment horizontal="left" vertical="center" wrapText="1"/>
    </xf>
    <xf numFmtId="4" fontId="20" fillId="11" borderId="5" xfId="0" applyNumberFormat="1" applyFont="1" applyFill="1" applyBorder="1" applyAlignment="1">
      <alignment horizontal="right"/>
    </xf>
    <xf numFmtId="0" fontId="20" fillId="12" borderId="4" xfId="0" applyFont="1" applyFill="1" applyBorder="1" applyAlignment="1" applyProtection="1">
      <alignment horizontal="left" vertical="center" wrapText="1"/>
    </xf>
    <xf numFmtId="4" fontId="20" fillId="12" borderId="5" xfId="0" applyNumberFormat="1" applyFont="1" applyFill="1" applyBorder="1" applyAlignment="1">
      <alignment horizontal="right"/>
    </xf>
    <xf numFmtId="0" fontId="20" fillId="13" borderId="4" xfId="0" applyFont="1" applyFill="1" applyBorder="1" applyAlignment="1" applyProtection="1">
      <alignment horizontal="left" vertical="center" wrapText="1"/>
    </xf>
    <xf numFmtId="4" fontId="20" fillId="13" borderId="5" xfId="0" applyNumberFormat="1" applyFont="1" applyFill="1" applyBorder="1" applyAlignment="1">
      <alignment horizontal="right"/>
    </xf>
    <xf numFmtId="0" fontId="18" fillId="9" borderId="4" xfId="0" applyFont="1" applyFill="1" applyBorder="1" applyAlignment="1" applyProtection="1">
      <alignment horizontal="left" vertical="center" wrapText="1"/>
    </xf>
    <xf numFmtId="4" fontId="18" fillId="9" borderId="5" xfId="0" applyNumberFormat="1" applyFont="1" applyFill="1" applyBorder="1" applyAlignment="1">
      <alignment horizontal="right"/>
    </xf>
    <xf numFmtId="4" fontId="18" fillId="9" borderId="4" xfId="0" applyNumberFormat="1" applyFont="1" applyFill="1" applyBorder="1" applyAlignment="1">
      <alignment horizontal="right"/>
    </xf>
    <xf numFmtId="4" fontId="22" fillId="14" borderId="5" xfId="0" applyNumberFormat="1" applyFont="1" applyFill="1" applyBorder="1" applyAlignment="1">
      <alignment horizontal="right"/>
    </xf>
    <xf numFmtId="0" fontId="20" fillId="13" borderId="4" xfId="0" applyFont="1" applyFill="1" applyBorder="1" applyAlignment="1">
      <alignment horizontal="left" vertical="center"/>
    </xf>
    <xf numFmtId="0" fontId="20" fillId="13" borderId="4" xfId="0" applyFont="1" applyFill="1" applyBorder="1" applyAlignment="1">
      <alignment horizontal="left" vertical="center" wrapText="1"/>
    </xf>
    <xf numFmtId="0" fontId="18" fillId="9" borderId="4" xfId="0" applyFont="1" applyFill="1" applyBorder="1" applyAlignment="1">
      <alignment horizontal="left" vertical="center"/>
    </xf>
    <xf numFmtId="0" fontId="22" fillId="9" borderId="4" xfId="0" applyFont="1" applyFill="1" applyBorder="1" applyAlignment="1">
      <alignment horizontal="left" vertical="center"/>
    </xf>
    <xf numFmtId="0" fontId="18" fillId="9" borderId="4" xfId="0" applyFont="1" applyFill="1" applyBorder="1" applyAlignment="1">
      <alignment horizontal="left" vertical="center" wrapText="1"/>
    </xf>
    <xf numFmtId="0" fontId="18" fillId="9" borderId="3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 wrapText="1"/>
    </xf>
    <xf numFmtId="4" fontId="18" fillId="9" borderId="3" xfId="0" applyNumberFormat="1" applyFont="1" applyFill="1" applyBorder="1" applyAlignment="1">
      <alignment horizontal="right"/>
    </xf>
    <xf numFmtId="4" fontId="20" fillId="9" borderId="5" xfId="0" applyNumberFormat="1" applyFont="1" applyFill="1" applyBorder="1" applyAlignment="1">
      <alignment horizontal="right"/>
    </xf>
    <xf numFmtId="0" fontId="19" fillId="0" borderId="0" xfId="0" applyFont="1"/>
    <xf numFmtId="0" fontId="20" fillId="13" borderId="4" xfId="0" applyFont="1" applyFill="1" applyBorder="1" applyAlignment="1" applyProtection="1">
      <alignment wrapText="1"/>
    </xf>
    <xf numFmtId="0" fontId="18" fillId="0" borderId="4" xfId="0" applyFont="1" applyFill="1" applyBorder="1" applyAlignment="1" applyProtection="1">
      <alignment wrapText="1"/>
    </xf>
    <xf numFmtId="0" fontId="25" fillId="13" borderId="4" xfId="14" applyFont="1" applyFill="1" applyBorder="1" applyAlignment="1">
      <alignment vertical="center" wrapText="1" readingOrder="1"/>
    </xf>
    <xf numFmtId="0" fontId="26" fillId="0" borderId="4" xfId="14" applyFont="1" applyFill="1" applyBorder="1" applyAlignment="1">
      <alignment vertical="center" wrapText="1" readingOrder="1"/>
    </xf>
    <xf numFmtId="0" fontId="20" fillId="13" borderId="5" xfId="0" applyFont="1" applyFill="1" applyBorder="1" applyAlignment="1" applyProtection="1">
      <alignment wrapText="1"/>
    </xf>
    <xf numFmtId="0" fontId="18" fillId="0" borderId="5" xfId="0" applyFont="1" applyFill="1" applyBorder="1" applyAlignment="1" applyProtection="1">
      <alignment wrapText="1"/>
    </xf>
    <xf numFmtId="0" fontId="18" fillId="9" borderId="3" xfId="0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 applyProtection="1">
      <alignment vertical="center" wrapText="1"/>
    </xf>
    <xf numFmtId="0" fontId="20" fillId="13" borderId="2" xfId="0" applyFont="1" applyFill="1" applyBorder="1" applyAlignment="1" applyProtection="1">
      <alignment horizontal="left" vertical="center" wrapText="1" indent="1"/>
    </xf>
    <xf numFmtId="0" fontId="20" fillId="13" borderId="5" xfId="0" applyFont="1" applyFill="1" applyBorder="1" applyAlignment="1" applyProtection="1">
      <alignment horizontal="left" vertical="center" wrapText="1"/>
    </xf>
    <xf numFmtId="0" fontId="18" fillId="9" borderId="5" xfId="0" applyFont="1" applyFill="1" applyBorder="1" applyAlignment="1" applyProtection="1">
      <alignment horizontal="left" vertical="center" wrapText="1"/>
    </xf>
    <xf numFmtId="0" fontId="20" fillId="9" borderId="4" xfId="0" applyFont="1" applyFill="1" applyBorder="1" applyAlignment="1">
      <alignment horizontal="left" vertical="center"/>
    </xf>
    <xf numFmtId="0" fontId="20" fillId="11" borderId="4" xfId="0" applyFont="1" applyFill="1" applyBorder="1" applyAlignment="1">
      <alignment horizontal="left" vertical="center"/>
    </xf>
    <xf numFmtId="0" fontId="20" fillId="11" borderId="4" xfId="0" applyFont="1" applyFill="1" applyBorder="1" applyAlignment="1" applyProtection="1">
      <alignment horizontal="left" vertical="center"/>
    </xf>
    <xf numFmtId="0" fontId="20" fillId="11" borderId="4" xfId="0" applyFont="1" applyFill="1" applyBorder="1" applyAlignment="1" applyProtection="1">
      <alignment vertical="center" wrapText="1"/>
    </xf>
    <xf numFmtId="0" fontId="0" fillId="0" borderId="3" xfId="0" applyBorder="1"/>
    <xf numFmtId="4" fontId="24" fillId="0" borderId="4" xfId="0" applyNumberFormat="1" applyFont="1" applyBorder="1"/>
    <xf numFmtId="49" fontId="18" fillId="0" borderId="4" xfId="0" applyNumberFormat="1" applyFont="1" applyBorder="1"/>
    <xf numFmtId="0" fontId="20" fillId="10" borderId="4" xfId="0" applyFont="1" applyFill="1" applyBorder="1" applyAlignment="1" applyProtection="1">
      <alignment horizontal="center" vertical="center"/>
    </xf>
    <xf numFmtId="2" fontId="18" fillId="11" borderId="5" xfId="0" applyNumberFormat="1" applyFont="1" applyFill="1" applyBorder="1" applyAlignment="1">
      <alignment horizontal="right"/>
    </xf>
    <xf numFmtId="0" fontId="18" fillId="12" borderId="4" xfId="0" applyFont="1" applyFill="1" applyBorder="1" applyAlignment="1" applyProtection="1">
      <alignment horizontal="left" vertical="center" wrapText="1"/>
    </xf>
    <xf numFmtId="2" fontId="18" fillId="12" borderId="5" xfId="0" applyNumberFormat="1" applyFont="1" applyFill="1" applyBorder="1" applyAlignment="1">
      <alignment horizontal="right"/>
    </xf>
    <xf numFmtId="0" fontId="18" fillId="12" borderId="4" xfId="0" applyFont="1" applyFill="1" applyBorder="1" applyAlignment="1" applyProtection="1">
      <alignment vertical="center" wrapText="1"/>
    </xf>
    <xf numFmtId="4" fontId="18" fillId="0" borderId="0" xfId="0" applyNumberFormat="1" applyFont="1" applyFill="1" applyAlignment="1" applyProtection="1">
      <alignment vertical="center" wrapText="1"/>
    </xf>
    <xf numFmtId="0" fontId="20" fillId="15" borderId="5" xfId="0" applyFont="1" applyFill="1" applyBorder="1" applyAlignment="1" applyProtection="1">
      <alignment horizontal="left" vertical="center" wrapText="1"/>
    </xf>
    <xf numFmtId="4" fontId="20" fillId="15" borderId="5" xfId="0" applyNumberFormat="1" applyFont="1" applyFill="1" applyBorder="1" applyAlignment="1">
      <alignment horizontal="right"/>
    </xf>
    <xf numFmtId="0" fontId="22" fillId="14" borderId="5" xfId="0" applyFont="1" applyFill="1" applyBorder="1" applyAlignment="1" applyProtection="1">
      <alignment horizontal="left" vertical="center" wrapText="1"/>
    </xf>
    <xf numFmtId="0" fontId="20" fillId="11" borderId="5" xfId="0" applyFont="1" applyFill="1" applyBorder="1" applyAlignment="1" applyProtection="1">
      <alignment horizontal="left" vertical="center" wrapText="1"/>
    </xf>
    <xf numFmtId="0" fontId="20" fillId="13" borderId="2" xfId="0" applyFont="1" applyFill="1" applyBorder="1" applyAlignment="1" applyProtection="1">
      <alignment horizontal="center" vertical="center" wrapText="1"/>
    </xf>
    <xf numFmtId="0" fontId="20" fillId="13" borderId="3" xfId="0" applyFont="1" applyFill="1" applyBorder="1" applyAlignment="1" applyProtection="1">
      <alignment horizontal="center" vertical="center" wrapText="1"/>
    </xf>
    <xf numFmtId="0" fontId="20" fillId="13" borderId="5" xfId="0" applyFont="1" applyFill="1" applyBorder="1" applyAlignment="1" applyProtection="1">
      <alignment horizontal="center" vertical="center" wrapText="1"/>
    </xf>
    <xf numFmtId="0" fontId="18" fillId="9" borderId="2" xfId="0" applyFont="1" applyFill="1" applyBorder="1" applyAlignment="1" applyProtection="1">
      <alignment horizontal="center" vertical="center" wrapText="1"/>
    </xf>
    <xf numFmtId="0" fontId="18" fillId="9" borderId="3" xfId="0" applyFont="1" applyFill="1" applyBorder="1" applyAlignment="1" applyProtection="1">
      <alignment horizontal="center" vertical="center" wrapText="1"/>
    </xf>
    <xf numFmtId="0" fontId="18" fillId="9" borderId="5" xfId="0" applyFont="1" applyFill="1" applyBorder="1" applyAlignment="1" applyProtection="1">
      <alignment horizontal="center" vertical="center" wrapText="1"/>
    </xf>
    <xf numFmtId="0" fontId="20" fillId="11" borderId="2" xfId="0" applyFont="1" applyFill="1" applyBorder="1" applyAlignment="1" applyProtection="1">
      <alignment horizontal="center" vertical="center" wrapText="1"/>
    </xf>
    <xf numFmtId="0" fontId="21" fillId="11" borderId="3" xfId="0" applyFont="1" applyFill="1" applyBorder="1" applyAlignment="1" applyProtection="1">
      <alignment horizontal="left" vertical="center" wrapText="1"/>
    </xf>
    <xf numFmtId="0" fontId="21" fillId="11" borderId="5" xfId="0" applyFont="1" applyFill="1" applyBorder="1" applyAlignment="1" applyProtection="1">
      <alignment horizontal="left" vertical="center" wrapText="1"/>
    </xf>
    <xf numFmtId="0" fontId="20" fillId="11" borderId="4" xfId="0" applyFont="1" applyFill="1" applyBorder="1" applyAlignment="1" applyProtection="1">
      <alignment wrapText="1"/>
    </xf>
    <xf numFmtId="0" fontId="21" fillId="13" borderId="3" xfId="0" applyFont="1" applyFill="1" applyBorder="1" applyAlignment="1" applyProtection="1">
      <alignment horizontal="left" vertical="center" wrapText="1"/>
    </xf>
    <xf numFmtId="0" fontId="21" fillId="13" borderId="5" xfId="0" applyFont="1" applyFill="1" applyBorder="1" applyAlignment="1" applyProtection="1">
      <alignment horizontal="left" vertical="center" wrapText="1"/>
    </xf>
    <xf numFmtId="0" fontId="22" fillId="9" borderId="3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left" vertical="center" wrapText="1"/>
    </xf>
    <xf numFmtId="0" fontId="20" fillId="11" borderId="2" xfId="0" applyFont="1" applyFill="1" applyBorder="1" applyAlignment="1" applyProtection="1">
      <alignment horizontal="left" vertical="center" wrapText="1" indent="1"/>
    </xf>
    <xf numFmtId="0" fontId="20" fillId="11" borderId="3" xfId="0" applyFont="1" applyFill="1" applyBorder="1" applyAlignment="1" applyProtection="1">
      <alignment horizontal="left" vertical="center" wrapText="1" indent="1"/>
    </xf>
    <xf numFmtId="0" fontId="20" fillId="11" borderId="5" xfId="0" applyFont="1" applyFill="1" applyBorder="1" applyAlignment="1" applyProtection="1">
      <alignment horizontal="left" vertical="center" wrapText="1" indent="1"/>
    </xf>
    <xf numFmtId="0" fontId="20" fillId="13" borderId="3" xfId="0" applyFont="1" applyFill="1" applyBorder="1" applyAlignment="1" applyProtection="1">
      <alignment horizontal="left" vertical="center" wrapText="1" indent="1"/>
    </xf>
    <xf numFmtId="0" fontId="20" fillId="13" borderId="5" xfId="0" applyFont="1" applyFill="1" applyBorder="1" applyAlignment="1" applyProtection="1">
      <alignment horizontal="left" vertical="center" wrapText="1" indent="1"/>
    </xf>
    <xf numFmtId="0" fontId="18" fillId="9" borderId="2" xfId="0" applyFont="1" applyFill="1" applyBorder="1" applyAlignment="1" applyProtection="1">
      <alignment horizontal="left" vertical="center" wrapText="1" indent="1"/>
    </xf>
    <xf numFmtId="0" fontId="18" fillId="9" borderId="3" xfId="0" applyFont="1" applyFill="1" applyBorder="1" applyAlignment="1" applyProtection="1">
      <alignment horizontal="left" vertical="center" wrapText="1" indent="1"/>
    </xf>
    <xf numFmtId="0" fontId="18" fillId="9" borderId="5" xfId="0" applyFont="1" applyFill="1" applyBorder="1" applyAlignment="1" applyProtection="1">
      <alignment horizontal="left" vertical="center" wrapText="1" indent="1"/>
    </xf>
    <xf numFmtId="0" fontId="25" fillId="11" borderId="4" xfId="14" applyFont="1" applyFill="1" applyBorder="1" applyAlignment="1">
      <alignment vertical="center" wrapText="1" readingOrder="1"/>
    </xf>
    <xf numFmtId="0" fontId="22" fillId="14" borderId="5" xfId="0" applyFont="1" applyFill="1" applyBorder="1" applyAlignment="1" applyProtection="1">
      <alignment wrapText="1"/>
    </xf>
    <xf numFmtId="0" fontId="20" fillId="11" borderId="3" xfId="0" applyFont="1" applyFill="1" applyBorder="1" applyAlignment="1" applyProtection="1">
      <alignment horizontal="left" vertical="center" wrapText="1"/>
    </xf>
    <xf numFmtId="0" fontId="20" fillId="11" borderId="5" xfId="0" applyFont="1" applyFill="1" applyBorder="1" applyAlignment="1" applyProtection="1">
      <alignment wrapText="1"/>
    </xf>
    <xf numFmtId="0" fontId="20" fillId="15" borderId="5" xfId="0" applyFont="1" applyFill="1" applyBorder="1" applyAlignment="1" applyProtection="1">
      <alignment wrapText="1"/>
    </xf>
    <xf numFmtId="0" fontId="27" fillId="14" borderId="5" xfId="14" applyFont="1" applyFill="1" applyBorder="1" applyAlignment="1">
      <alignment vertical="center" wrapText="1" readingOrder="1"/>
    </xf>
    <xf numFmtId="0" fontId="22" fillId="14" borderId="5" xfId="0" applyFont="1" applyFill="1" applyBorder="1" applyAlignment="1">
      <alignment horizontal="left" vertical="center" wrapText="1"/>
    </xf>
    <xf numFmtId="0" fontId="20" fillId="11" borderId="5" xfId="0" applyFont="1" applyFill="1" applyBorder="1" applyAlignment="1">
      <alignment horizontal="left" vertical="center" wrapText="1"/>
    </xf>
    <xf numFmtId="0" fontId="20" fillId="13" borderId="5" xfId="0" applyFont="1" applyFill="1" applyBorder="1" applyAlignment="1">
      <alignment horizontal="left" vertical="center" wrapText="1"/>
    </xf>
    <xf numFmtId="0" fontId="26" fillId="0" borderId="5" xfId="14" applyFont="1" applyFill="1" applyBorder="1" applyAlignment="1">
      <alignment vertical="center" wrapText="1" readingOrder="1"/>
    </xf>
    <xf numFmtId="0" fontId="20" fillId="11" borderId="3" xfId="0" applyFont="1" applyFill="1" applyBorder="1" applyAlignment="1" applyProtection="1">
      <alignment horizontal="center" vertical="center" wrapText="1"/>
    </xf>
    <xf numFmtId="0" fontId="20" fillId="11" borderId="5" xfId="0" applyFont="1" applyFill="1" applyBorder="1" applyAlignment="1" applyProtection="1">
      <alignment horizontal="center" vertical="center" wrapText="1"/>
    </xf>
    <xf numFmtId="0" fontId="26" fillId="0" borderId="3" xfId="14" applyFont="1" applyFill="1" applyBorder="1" applyAlignment="1">
      <alignment vertical="center" wrapText="1" readingOrder="1"/>
    </xf>
    <xf numFmtId="0" fontId="28" fillId="0" borderId="0" xfId="0" applyFont="1"/>
    <xf numFmtId="0" fontId="0" fillId="16" borderId="0" xfId="0" applyFill="1"/>
    <xf numFmtId="0" fontId="19" fillId="17" borderId="0" xfId="0" applyFont="1" applyFill="1"/>
    <xf numFmtId="4" fontId="19" fillId="17" borderId="0" xfId="0" applyNumberFormat="1" applyFont="1" applyFill="1"/>
    <xf numFmtId="0" fontId="19" fillId="18" borderId="0" xfId="0" applyFont="1" applyFill="1"/>
    <xf numFmtId="0" fontId="23" fillId="19" borderId="0" xfId="0" applyFont="1" applyFill="1"/>
    <xf numFmtId="0" fontId="19" fillId="20" borderId="0" xfId="0" applyFont="1" applyFill="1"/>
    <xf numFmtId="0" fontId="19" fillId="21" borderId="0" xfId="0" applyFont="1" applyFill="1"/>
    <xf numFmtId="0" fontId="19" fillId="22" borderId="0" xfId="0" applyFont="1" applyFill="1"/>
    <xf numFmtId="4" fontId="0" fillId="16" borderId="0" xfId="0" applyNumberFormat="1" applyFill="1"/>
    <xf numFmtId="0" fontId="19" fillId="23" borderId="0" xfId="0" applyFont="1" applyFill="1"/>
    <xf numFmtId="4" fontId="23" fillId="19" borderId="0" xfId="0" applyNumberFormat="1" applyFont="1" applyFill="1"/>
    <xf numFmtId="4" fontId="19" fillId="20" borderId="0" xfId="0" applyNumberFormat="1" applyFont="1" applyFill="1"/>
    <xf numFmtId="4" fontId="19" fillId="21" borderId="0" xfId="0" applyNumberFormat="1" applyFont="1" applyFill="1"/>
    <xf numFmtId="4" fontId="19" fillId="22" borderId="0" xfId="0" applyNumberFormat="1" applyFont="1" applyFill="1"/>
    <xf numFmtId="0" fontId="19" fillId="16" borderId="0" xfId="0" applyFont="1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4" borderId="0" xfId="0" applyFill="1"/>
    <xf numFmtId="0" fontId="20" fillId="10" borderId="4" xfId="0" applyFont="1" applyFill="1" applyBorder="1" applyAlignment="1" applyProtection="1">
      <alignment horizontal="center" vertical="center" wrapText="1"/>
    </xf>
    <xf numFmtId="0" fontId="29" fillId="0" borderId="0" xfId="0" applyFont="1" applyFill="1" applyAlignment="1" applyProtection="1">
      <alignment horizontal="right" vertical="center" wrapText="1"/>
    </xf>
    <xf numFmtId="0" fontId="30" fillId="0" borderId="0" xfId="0" applyFont="1" applyAlignment="1">
      <alignment horizontal="right"/>
    </xf>
    <xf numFmtId="0" fontId="29" fillId="0" borderId="0" xfId="0" applyFont="1" applyFill="1" applyAlignment="1" applyProtection="1">
      <alignment horizontal="right" wrapText="1"/>
    </xf>
    <xf numFmtId="4" fontId="17" fillId="0" borderId="0" xfId="0" applyNumberFormat="1" applyFont="1" applyFill="1" applyAlignment="1" applyProtection="1">
      <alignment horizontal="center" vertical="center" wrapText="1"/>
    </xf>
    <xf numFmtId="4" fontId="20" fillId="10" borderId="4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2" fillId="0" borderId="0" xfId="19"/>
    <xf numFmtId="0" fontId="33" fillId="0" borderId="0" xfId="19" applyNumberFormat="1" applyFont="1" applyFill="1" applyBorder="1" applyAlignment="1" applyProtection="1">
      <alignment horizontal="center" vertical="center" wrapText="1"/>
    </xf>
    <xf numFmtId="0" fontId="35" fillId="0" borderId="0" xfId="19" applyNumberFormat="1" applyFont="1" applyFill="1" applyBorder="1" applyAlignment="1" applyProtection="1">
      <alignment vertical="center" wrapText="1"/>
    </xf>
    <xf numFmtId="0" fontId="33" fillId="0" borderId="0" xfId="19" applyNumberFormat="1" applyFont="1" applyFill="1" applyBorder="1" applyAlignment="1" applyProtection="1">
      <alignment horizontal="left" wrapText="1"/>
    </xf>
    <xf numFmtId="0" fontId="37" fillId="0" borderId="0" xfId="19" applyNumberFormat="1" applyFont="1" applyFill="1" applyBorder="1" applyAlignment="1" applyProtection="1">
      <alignment wrapText="1"/>
    </xf>
    <xf numFmtId="0" fontId="33" fillId="0" borderId="6" xfId="19" applyNumberFormat="1" applyFont="1" applyFill="1" applyBorder="1" applyAlignment="1" applyProtection="1">
      <alignment horizontal="center" vertical="center" wrapText="1"/>
    </xf>
    <xf numFmtId="0" fontId="31" fillId="0" borderId="6" xfId="19" applyFont="1" applyBorder="1" applyAlignment="1">
      <alignment horizontal="center" vertical="center"/>
    </xf>
    <xf numFmtId="0" fontId="38" fillId="0" borderId="6" xfId="19" applyFont="1" applyBorder="1" applyAlignment="1">
      <alignment horizontal="right" vertical="center"/>
    </xf>
    <xf numFmtId="0" fontId="39" fillId="0" borderId="7" xfId="19" quotePrefix="1" applyFont="1" applyBorder="1" applyAlignment="1">
      <alignment horizontal="left" wrapText="1"/>
    </xf>
    <xf numFmtId="0" fontId="39" fillId="0" borderId="8" xfId="19" quotePrefix="1" applyFont="1" applyBorder="1" applyAlignment="1">
      <alignment horizontal="left" wrapText="1"/>
    </xf>
    <xf numFmtId="0" fontId="39" fillId="0" borderId="8" xfId="19" quotePrefix="1" applyFont="1" applyBorder="1" applyAlignment="1">
      <alignment horizontal="center" wrapText="1"/>
    </xf>
    <xf numFmtId="0" fontId="39" fillId="0" borderId="8" xfId="19" quotePrefix="1" applyNumberFormat="1" applyFont="1" applyFill="1" applyBorder="1" applyAlignment="1" applyProtection="1">
      <alignment horizontal="left"/>
    </xf>
    <xf numFmtId="0" fontId="39" fillId="16" borderId="9" xfId="19" applyNumberFormat="1" applyFont="1" applyFill="1" applyBorder="1" applyAlignment="1" applyProtection="1">
      <alignment horizontal="center" vertical="center" wrapText="1"/>
    </xf>
    <xf numFmtId="4" fontId="39" fillId="25" borderId="9" xfId="19" applyNumberFormat="1" applyFont="1" applyFill="1" applyBorder="1" applyAlignment="1">
      <alignment horizontal="right"/>
    </xf>
    <xf numFmtId="4" fontId="39" fillId="0" borderId="9" xfId="19" applyNumberFormat="1" applyFont="1" applyFill="1" applyBorder="1" applyAlignment="1">
      <alignment horizontal="right"/>
    </xf>
    <xf numFmtId="4" fontId="40" fillId="25" borderId="7" xfId="19" applyNumberFormat="1" applyFont="1" applyFill="1" applyBorder="1" applyAlignment="1">
      <alignment horizontal="left" vertical="center"/>
    </xf>
    <xf numFmtId="4" fontId="41" fillId="25" borderId="8" xfId="19" applyNumberFormat="1" applyFont="1" applyFill="1" applyBorder="1" applyAlignment="1" applyProtection="1">
      <alignment vertical="center"/>
    </xf>
    <xf numFmtId="4" fontId="39" fillId="0" borderId="9" xfId="19" applyNumberFormat="1" applyFont="1" applyFill="1" applyBorder="1" applyAlignment="1" applyProtection="1">
      <alignment horizontal="right" wrapText="1"/>
    </xf>
    <xf numFmtId="4" fontId="39" fillId="0" borderId="9" xfId="19" applyNumberFormat="1" applyFont="1" applyBorder="1" applyAlignment="1">
      <alignment horizontal="right"/>
    </xf>
    <xf numFmtId="4" fontId="33" fillId="0" borderId="0" xfId="19" applyNumberFormat="1" applyFont="1" applyFill="1" applyBorder="1" applyAlignment="1" applyProtection="1">
      <alignment horizontal="center" vertical="center" wrapText="1"/>
    </xf>
    <xf numFmtId="4" fontId="37" fillId="0" borderId="0" xfId="19" applyNumberFormat="1" applyFont="1" applyFill="1" applyBorder="1" applyAlignment="1" applyProtection="1">
      <alignment horizontal="center" vertical="center" wrapText="1"/>
    </xf>
    <xf numFmtId="4" fontId="35" fillId="0" borderId="0" xfId="19" applyNumberFormat="1" applyFont="1" applyFill="1" applyBorder="1" applyAlignment="1" applyProtection="1"/>
    <xf numFmtId="4" fontId="39" fillId="0" borderId="7" xfId="19" quotePrefix="1" applyNumberFormat="1" applyFont="1" applyBorder="1" applyAlignment="1">
      <alignment horizontal="left" wrapText="1"/>
    </xf>
    <xf numFmtId="4" fontId="39" fillId="0" borderId="8" xfId="19" quotePrefix="1" applyNumberFormat="1" applyFont="1" applyBorder="1" applyAlignment="1">
      <alignment horizontal="left" wrapText="1"/>
    </xf>
    <xf numFmtId="4" fontId="39" fillId="0" borderId="8" xfId="19" quotePrefix="1" applyNumberFormat="1" applyFont="1" applyBorder="1" applyAlignment="1">
      <alignment horizontal="center" wrapText="1"/>
    </xf>
    <xf numFmtId="4" fontId="39" fillId="0" borderId="8" xfId="19" quotePrefix="1" applyNumberFormat="1" applyFont="1" applyFill="1" applyBorder="1" applyAlignment="1" applyProtection="1">
      <alignment horizontal="left"/>
    </xf>
    <xf numFmtId="4" fontId="33" fillId="0" borderId="0" xfId="19" quotePrefix="1" applyNumberFormat="1" applyFont="1" applyFill="1" applyBorder="1" applyAlignment="1" applyProtection="1">
      <alignment horizontal="center" vertical="center" wrapText="1"/>
    </xf>
    <xf numFmtId="4" fontId="32" fillId="0" borderId="0" xfId="19" applyNumberFormat="1" applyFont="1" applyFill="1" applyBorder="1" applyAlignment="1" applyProtection="1">
      <alignment horizontal="center" vertical="center" wrapText="1"/>
    </xf>
    <xf numFmtId="4" fontId="36" fillId="0" borderId="0" xfId="19" applyNumberFormat="1" applyFont="1" applyAlignment="1">
      <alignment wrapText="1"/>
    </xf>
    <xf numFmtId="4" fontId="40" fillId="26" borderId="7" xfId="19" quotePrefix="1" applyNumberFormat="1" applyFont="1" applyFill="1" applyBorder="1" applyAlignment="1">
      <alignment horizontal="right"/>
    </xf>
    <xf numFmtId="4" fontId="40" fillId="26" borderId="9" xfId="19" applyNumberFormat="1" applyFont="1" applyFill="1" applyBorder="1" applyAlignment="1" applyProtection="1">
      <alignment horizontal="right" wrapText="1"/>
    </xf>
    <xf numFmtId="4" fontId="40" fillId="25" borderId="7" xfId="19" quotePrefix="1" applyNumberFormat="1" applyFont="1" applyFill="1" applyBorder="1" applyAlignment="1">
      <alignment horizontal="right"/>
    </xf>
    <xf numFmtId="4" fontId="40" fillId="25" borderId="9" xfId="19" quotePrefix="1" applyNumberFormat="1" applyFont="1" applyFill="1" applyBorder="1" applyAlignment="1">
      <alignment horizontal="right"/>
    </xf>
    <xf numFmtId="4" fontId="43" fillId="0" borderId="0" xfId="19" applyNumberFormat="1" applyFont="1" applyAlignment="1">
      <alignment wrapText="1"/>
    </xf>
    <xf numFmtId="4" fontId="44" fillId="0" borderId="0" xfId="19" quotePrefix="1" applyNumberFormat="1" applyFont="1" applyFill="1" applyBorder="1" applyAlignment="1" applyProtection="1">
      <alignment horizontal="center" vertical="center" wrapText="1"/>
    </xf>
    <xf numFmtId="4" fontId="45" fillId="0" borderId="0" xfId="19" applyNumberFormat="1" applyFont="1" applyFill="1" applyBorder="1" applyAlignment="1" applyProtection="1">
      <alignment horizontal="center" vertical="center" wrapText="1"/>
    </xf>
    <xf numFmtId="4" fontId="41" fillId="0" borderId="0" xfId="19" applyNumberFormat="1" applyFont="1" applyFill="1" applyBorder="1" applyAlignment="1" applyProtection="1"/>
    <xf numFmtId="4" fontId="40" fillId="0" borderId="7" xfId="19" quotePrefix="1" applyNumberFormat="1" applyFont="1" applyBorder="1" applyAlignment="1">
      <alignment horizontal="left" wrapText="1"/>
    </xf>
    <xf numFmtId="4" fontId="40" fillId="0" borderId="8" xfId="19" quotePrefix="1" applyNumberFormat="1" applyFont="1" applyBorder="1" applyAlignment="1">
      <alignment horizontal="left" wrapText="1"/>
    </xf>
    <xf numFmtId="4" fontId="40" fillId="0" borderId="8" xfId="19" quotePrefix="1" applyNumberFormat="1" applyFont="1" applyBorder="1" applyAlignment="1">
      <alignment horizontal="center" wrapText="1"/>
    </xf>
    <xf numFmtId="4" fontId="40" fillId="0" borderId="8" xfId="19" quotePrefix="1" applyNumberFormat="1" applyFont="1" applyFill="1" applyBorder="1" applyAlignment="1" applyProtection="1">
      <alignment horizontal="left"/>
    </xf>
    <xf numFmtId="4" fontId="40" fillId="16" borderId="9" xfId="19" applyNumberFormat="1" applyFont="1" applyFill="1" applyBorder="1" applyAlignment="1" applyProtection="1">
      <alignment horizontal="center" vertical="center" wrapText="1"/>
    </xf>
    <xf numFmtId="4" fontId="39" fillId="25" borderId="7" xfId="19" quotePrefix="1" applyNumberFormat="1" applyFont="1" applyFill="1" applyBorder="1" applyAlignment="1">
      <alignment horizontal="right"/>
    </xf>
    <xf numFmtId="4" fontId="39" fillId="25" borderId="9" xfId="19" quotePrefix="1" applyNumberFormat="1" applyFont="1" applyFill="1" applyBorder="1" applyAlignment="1">
      <alignment horizontal="right"/>
    </xf>
    <xf numFmtId="4" fontId="2" fillId="0" borderId="0" xfId="19" applyNumberFormat="1"/>
    <xf numFmtId="0" fontId="1" fillId="0" borderId="0" xfId="20"/>
    <xf numFmtId="0" fontId="33" fillId="0" borderId="0" xfId="20" applyFont="1" applyAlignment="1">
      <alignment horizontal="center" vertical="center" wrapText="1"/>
    </xf>
    <xf numFmtId="0" fontId="35" fillId="0" borderId="0" xfId="20" applyFont="1" applyAlignment="1">
      <alignment vertical="center" wrapText="1"/>
    </xf>
    <xf numFmtId="0" fontId="39" fillId="26" borderId="9" xfId="20" applyFont="1" applyFill="1" applyBorder="1" applyAlignment="1">
      <alignment horizontal="center" vertical="center" wrapText="1"/>
    </xf>
    <xf numFmtId="0" fontId="39" fillId="26" borderId="10" xfId="20" applyFont="1" applyFill="1" applyBorder="1" applyAlignment="1">
      <alignment horizontal="center" vertical="center" wrapText="1"/>
    </xf>
    <xf numFmtId="0" fontId="40" fillId="16" borderId="9" xfId="20" applyFont="1" applyFill="1" applyBorder="1" applyAlignment="1">
      <alignment vertical="center" wrapText="1"/>
    </xf>
    <xf numFmtId="0" fontId="48" fillId="16" borderId="9" xfId="20" quotePrefix="1" applyFont="1" applyFill="1" applyBorder="1" applyAlignment="1">
      <alignment horizontal="left" vertical="center"/>
    </xf>
    <xf numFmtId="0" fontId="40" fillId="16" borderId="9" xfId="20" applyFont="1" applyFill="1" applyBorder="1" applyAlignment="1">
      <alignment horizontal="left" vertical="center" wrapText="1"/>
    </xf>
    <xf numFmtId="0" fontId="48" fillId="16" borderId="9" xfId="20" quotePrefix="1" applyFont="1" applyFill="1" applyBorder="1" applyAlignment="1">
      <alignment horizontal="left" vertical="center" wrapText="1"/>
    </xf>
    <xf numFmtId="4" fontId="49" fillId="16" borderId="9" xfId="20" applyNumberFormat="1" applyFont="1" applyFill="1" applyBorder="1" applyAlignment="1">
      <alignment horizontal="right"/>
    </xf>
    <xf numFmtId="4" fontId="49" fillId="16" borderId="10" xfId="20" applyNumberFormat="1" applyFont="1" applyFill="1" applyBorder="1" applyAlignment="1">
      <alignment horizontal="right" vertical="center"/>
    </xf>
    <xf numFmtId="0" fontId="33" fillId="0" borderId="0" xfId="20" applyFont="1" applyAlignment="1">
      <alignment horizontal="right" vertical="center" wrapText="1"/>
    </xf>
    <xf numFmtId="4" fontId="49" fillId="16" borderId="9" xfId="20" applyNumberFormat="1" applyFont="1" applyFill="1" applyBorder="1" applyAlignment="1">
      <alignment horizontal="right" vertical="center"/>
    </xf>
    <xf numFmtId="0" fontId="35" fillId="0" borderId="0" xfId="20" applyFont="1" applyAlignment="1">
      <alignment horizontal="right" vertical="center" wrapText="1"/>
    </xf>
    <xf numFmtId="0" fontId="40" fillId="25" borderId="9" xfId="20" applyFont="1" applyFill="1" applyBorder="1" applyAlignment="1">
      <alignment vertical="center" wrapText="1"/>
    </xf>
    <xf numFmtId="4" fontId="39" fillId="25" borderId="9" xfId="20" applyNumberFormat="1" applyFont="1" applyFill="1" applyBorder="1" applyAlignment="1">
      <alignment horizontal="right" vertical="center" wrapText="1"/>
    </xf>
    <xf numFmtId="0" fontId="40" fillId="25" borderId="9" xfId="20" applyFont="1" applyFill="1" applyBorder="1" applyAlignment="1">
      <alignment horizontal="left" vertical="center" wrapText="1"/>
    </xf>
    <xf numFmtId="4" fontId="39" fillId="25" borderId="10" xfId="20" applyNumberFormat="1" applyFont="1" applyFill="1" applyBorder="1" applyAlignment="1">
      <alignment horizontal="right" vertical="center"/>
    </xf>
    <xf numFmtId="0" fontId="39" fillId="25" borderId="9" xfId="20" applyFont="1" applyFill="1" applyBorder="1" applyAlignment="1">
      <alignment horizontal="left" vertical="center" wrapText="1"/>
    </xf>
    <xf numFmtId="0" fontId="39" fillId="27" borderId="9" xfId="20" applyFont="1" applyFill="1" applyBorder="1" applyAlignment="1">
      <alignment horizontal="left" vertical="center" wrapText="1"/>
    </xf>
    <xf numFmtId="4" fontId="39" fillId="27" borderId="10" xfId="20" applyNumberFormat="1" applyFont="1" applyFill="1" applyBorder="1" applyAlignment="1">
      <alignment horizontal="right" vertical="center" wrapText="1"/>
    </xf>
    <xf numFmtId="4" fontId="39" fillId="27" borderId="9" xfId="20" applyNumberFormat="1" applyFont="1" applyFill="1" applyBorder="1" applyAlignment="1">
      <alignment horizontal="right" vertical="center" wrapText="1"/>
    </xf>
    <xf numFmtId="0" fontId="50" fillId="0" borderId="0" xfId="20" applyFont="1"/>
    <xf numFmtId="0" fontId="51" fillId="0" borderId="0" xfId="20" applyFont="1"/>
    <xf numFmtId="0" fontId="52" fillId="0" borderId="0" xfId="20" applyFont="1"/>
    <xf numFmtId="0" fontId="50" fillId="0" borderId="0" xfId="20" applyFont="1" applyAlignment="1">
      <alignment horizontal="right" vertical="center"/>
    </xf>
    <xf numFmtId="0" fontId="50" fillId="0" borderId="0" xfId="20" applyFont="1" applyAlignment="1">
      <alignment horizontal="right"/>
    </xf>
    <xf numFmtId="4" fontId="22" fillId="19" borderId="0" xfId="0" applyNumberFormat="1" applyFont="1" applyFill="1"/>
    <xf numFmtId="0" fontId="53" fillId="0" borderId="0" xfId="20" applyFont="1"/>
    <xf numFmtId="0" fontId="53" fillId="0" borderId="0" xfId="20" applyFont="1" applyAlignment="1">
      <alignment horizontal="right" vertical="center"/>
    </xf>
    <xf numFmtId="0" fontId="53" fillId="0" borderId="0" xfId="20" applyFont="1" applyAlignment="1">
      <alignment horizontal="right"/>
    </xf>
    <xf numFmtId="0" fontId="39" fillId="0" borderId="0" xfId="20" applyFont="1" applyAlignment="1">
      <alignment horizontal="center" vertical="center" wrapText="1"/>
    </xf>
    <xf numFmtId="0" fontId="39" fillId="0" borderId="0" xfId="20" applyFont="1" applyAlignment="1">
      <alignment horizontal="right" vertical="center" wrapText="1"/>
    </xf>
    <xf numFmtId="4" fontId="49" fillId="16" borderId="10" xfId="20" applyNumberFormat="1" applyFont="1" applyFill="1" applyBorder="1" applyAlignment="1">
      <alignment horizontal="right"/>
    </xf>
    <xf numFmtId="0" fontId="52" fillId="0" borderId="0" xfId="20" applyFont="1" applyAlignment="1">
      <alignment horizontal="right"/>
    </xf>
    <xf numFmtId="0" fontId="48" fillId="16" borderId="9" xfId="20" quotePrefix="1" applyFont="1" applyFill="1" applyBorder="1" applyAlignment="1">
      <alignment horizontal="left" wrapText="1"/>
    </xf>
    <xf numFmtId="4" fontId="49" fillId="0" borderId="9" xfId="20" applyNumberFormat="1" applyFont="1" applyBorder="1" applyAlignment="1">
      <alignment horizontal="right" vertical="center" wrapText="1"/>
    </xf>
    <xf numFmtId="4" fontId="35" fillId="0" borderId="9" xfId="20" applyNumberFormat="1" applyFont="1" applyBorder="1" applyAlignment="1">
      <alignment horizontal="right" vertical="center" wrapText="1"/>
    </xf>
    <xf numFmtId="4" fontId="35" fillId="0" borderId="9" xfId="20" applyNumberFormat="1" applyFont="1" applyBorder="1" applyAlignment="1">
      <alignment horizontal="right" wrapText="1"/>
    </xf>
    <xf numFmtId="0" fontId="52" fillId="0" borderId="0" xfId="20" applyFont="1" applyAlignment="1"/>
    <xf numFmtId="0" fontId="18" fillId="0" borderId="4" xfId="14" applyFont="1" applyFill="1" applyBorder="1" applyAlignment="1">
      <alignment vertical="center" wrapText="1" readingOrder="1"/>
    </xf>
    <xf numFmtId="0" fontId="20" fillId="13" borderId="4" xfId="14" applyFont="1" applyFill="1" applyBorder="1" applyAlignment="1">
      <alignment vertical="center" wrapText="1" readingOrder="1"/>
    </xf>
    <xf numFmtId="0" fontId="4" fillId="22" borderId="0" xfId="0" applyFont="1" applyFill="1"/>
    <xf numFmtId="0" fontId="28" fillId="16" borderId="0" xfId="0" applyFont="1" applyFill="1"/>
    <xf numFmtId="4" fontId="19" fillId="23" borderId="0" xfId="0" applyNumberFormat="1" applyFont="1" applyFill="1"/>
    <xf numFmtId="0" fontId="18" fillId="9" borderId="5" xfId="0" applyFont="1" applyFill="1" applyBorder="1" applyAlignment="1">
      <alignment horizontal="left" vertical="center" wrapText="1"/>
    </xf>
    <xf numFmtId="0" fontId="20" fillId="11" borderId="4" xfId="0" applyFont="1" applyFill="1" applyBorder="1" applyAlignment="1" applyProtection="1">
      <alignment horizontal="left" vertical="center" wrapText="1"/>
    </xf>
    <xf numFmtId="4" fontId="42" fillId="0" borderId="0" xfId="19" applyNumberFormat="1" applyFont="1" applyFill="1" applyBorder="1" applyAlignment="1" applyProtection="1">
      <alignment horizontal="center" vertical="center" wrapText="1"/>
    </xf>
    <xf numFmtId="0" fontId="20" fillId="21" borderId="4" xfId="0" applyFont="1" applyFill="1" applyBorder="1" applyAlignment="1" applyProtection="1">
      <alignment horizontal="left" vertical="center" wrapText="1"/>
    </xf>
    <xf numFmtId="4" fontId="20" fillId="21" borderId="5" xfId="0" applyNumberFormat="1" applyFont="1" applyFill="1" applyBorder="1" applyAlignment="1">
      <alignment horizontal="right"/>
    </xf>
    <xf numFmtId="0" fontId="20" fillId="22" borderId="4" xfId="0" applyFont="1" applyFill="1" applyBorder="1" applyAlignment="1" applyProtection="1">
      <alignment horizontal="left" vertical="center" wrapText="1"/>
    </xf>
    <xf numFmtId="4" fontId="20" fillId="22" borderId="5" xfId="0" applyNumberFormat="1" applyFont="1" applyFill="1" applyBorder="1" applyAlignment="1">
      <alignment horizontal="right"/>
    </xf>
    <xf numFmtId="0" fontId="20" fillId="24" borderId="4" xfId="0" applyFont="1" applyFill="1" applyBorder="1" applyAlignment="1" applyProtection="1">
      <alignment horizontal="left" vertical="center" wrapText="1"/>
    </xf>
    <xf numFmtId="0" fontId="18" fillId="24" borderId="4" xfId="0" applyFont="1" applyFill="1" applyBorder="1" applyAlignment="1" applyProtection="1">
      <alignment horizontal="left" vertical="center" wrapText="1"/>
    </xf>
    <xf numFmtId="4" fontId="18" fillId="24" borderId="5" xfId="0" applyNumberFormat="1" applyFont="1" applyFill="1" applyBorder="1" applyAlignment="1">
      <alignment horizontal="right"/>
    </xf>
    <xf numFmtId="0" fontId="20" fillId="22" borderId="4" xfId="0" applyFont="1" applyFill="1" applyBorder="1" applyAlignment="1">
      <alignment horizontal="left" vertical="center"/>
    </xf>
    <xf numFmtId="0" fontId="20" fillId="22" borderId="4" xfId="0" applyFont="1" applyFill="1" applyBorder="1" applyAlignment="1">
      <alignment horizontal="left" vertical="center" wrapText="1"/>
    </xf>
    <xf numFmtId="0" fontId="18" fillId="24" borderId="4" xfId="0" applyFont="1" applyFill="1" applyBorder="1" applyAlignment="1">
      <alignment horizontal="left" vertical="center"/>
    </xf>
    <xf numFmtId="0" fontId="18" fillId="24" borderId="4" xfId="0" applyFont="1" applyFill="1" applyBorder="1" applyAlignment="1">
      <alignment horizontal="left" vertical="center" wrapText="1"/>
    </xf>
    <xf numFmtId="0" fontId="20" fillId="21" borderId="4" xfId="0" applyFont="1" applyFill="1" applyBorder="1" applyAlignment="1">
      <alignment horizontal="left" vertical="center"/>
    </xf>
    <xf numFmtId="0" fontId="20" fillId="21" borderId="4" xfId="0" applyFont="1" applyFill="1" applyBorder="1" applyAlignment="1">
      <alignment horizontal="left" vertical="center" wrapText="1"/>
    </xf>
    <xf numFmtId="0" fontId="20" fillId="22" borderId="4" xfId="0" applyFont="1" applyFill="1" applyBorder="1" applyAlignment="1" applyProtection="1">
      <alignment wrapText="1"/>
    </xf>
    <xf numFmtId="0" fontId="18" fillId="16" borderId="4" xfId="0" applyFont="1" applyFill="1" applyBorder="1" applyAlignment="1" applyProtection="1">
      <alignment wrapText="1"/>
    </xf>
    <xf numFmtId="4" fontId="18" fillId="24" borderId="4" xfId="0" applyNumberFormat="1" applyFont="1" applyFill="1" applyBorder="1" applyAlignment="1">
      <alignment horizontal="right"/>
    </xf>
    <xf numFmtId="0" fontId="20" fillId="21" borderId="5" xfId="0" applyFont="1" applyFill="1" applyBorder="1" applyAlignment="1" applyProtection="1">
      <alignment horizontal="left" vertical="center" wrapText="1"/>
    </xf>
    <xf numFmtId="0" fontId="18" fillId="24" borderId="2" xfId="0" applyFont="1" applyFill="1" applyBorder="1" applyAlignment="1" applyProtection="1">
      <alignment horizontal="left" vertical="center" wrapText="1"/>
    </xf>
    <xf numFmtId="0" fontId="20" fillId="22" borderId="5" xfId="0" applyFont="1" applyFill="1" applyBorder="1" applyAlignment="1" applyProtection="1">
      <alignment wrapText="1"/>
    </xf>
    <xf numFmtId="0" fontId="18" fillId="16" borderId="11" xfId="0" applyFont="1" applyFill="1" applyBorder="1" applyAlignment="1" applyProtection="1">
      <alignment wrapText="1"/>
    </xf>
    <xf numFmtId="0" fontId="18" fillId="16" borderId="12" xfId="0" applyFont="1" applyFill="1" applyBorder="1" applyAlignment="1" applyProtection="1">
      <alignment wrapText="1"/>
    </xf>
    <xf numFmtId="0" fontId="20" fillId="22" borderId="2" xfId="0" applyFont="1" applyFill="1" applyBorder="1" applyAlignment="1" applyProtection="1">
      <alignment horizontal="left" vertical="center" wrapText="1"/>
    </xf>
    <xf numFmtId="0" fontId="20" fillId="22" borderId="12" xfId="0" applyFont="1" applyFill="1" applyBorder="1" applyAlignment="1" applyProtection="1">
      <alignment wrapText="1"/>
    </xf>
    <xf numFmtId="0" fontId="18" fillId="24" borderId="3" xfId="0" applyFont="1" applyFill="1" applyBorder="1" applyAlignment="1" applyProtection="1">
      <alignment horizontal="left" vertical="center" wrapText="1"/>
    </xf>
    <xf numFmtId="0" fontId="18" fillId="24" borderId="13" xfId="0" applyFont="1" applyFill="1" applyBorder="1" applyAlignment="1" applyProtection="1">
      <alignment horizontal="left" vertical="center" wrapText="1"/>
    </xf>
    <xf numFmtId="0" fontId="18" fillId="16" borderId="5" xfId="0" applyFont="1" applyFill="1" applyBorder="1" applyAlignment="1" applyProtection="1">
      <alignment wrapText="1"/>
    </xf>
    <xf numFmtId="0" fontId="20" fillId="22" borderId="5" xfId="0" applyFont="1" applyFill="1" applyBorder="1" applyAlignment="1" applyProtection="1">
      <alignment horizontal="left" vertical="center" wrapText="1"/>
    </xf>
    <xf numFmtId="0" fontId="18" fillId="24" borderId="5" xfId="0" applyFont="1" applyFill="1" applyBorder="1" applyAlignment="1" applyProtection="1">
      <alignment horizontal="left" vertical="center" wrapText="1"/>
    </xf>
    <xf numFmtId="0" fontId="18" fillId="16" borderId="5" xfId="0" applyFont="1" applyFill="1" applyBorder="1" applyAlignment="1" applyProtection="1">
      <alignment vertical="center" wrapText="1"/>
    </xf>
    <xf numFmtId="0" fontId="20" fillId="21" borderId="4" xfId="0" applyFont="1" applyFill="1" applyBorder="1" applyAlignment="1" applyProtection="1">
      <alignment horizontal="left" vertical="center"/>
    </xf>
    <xf numFmtId="0" fontId="20" fillId="21" borderId="4" xfId="0" applyFont="1" applyFill="1" applyBorder="1" applyAlignment="1" applyProtection="1">
      <alignment vertical="center" wrapText="1"/>
    </xf>
    <xf numFmtId="0" fontId="20" fillId="22" borderId="4" xfId="0" applyFont="1" applyFill="1" applyBorder="1" applyAlignment="1" applyProtection="1">
      <alignment horizontal="left" vertical="center"/>
    </xf>
    <xf numFmtId="0" fontId="20" fillId="22" borderId="4" xfId="0" applyFont="1" applyFill="1" applyBorder="1" applyAlignment="1" applyProtection="1">
      <alignment vertical="center" wrapText="1"/>
    </xf>
    <xf numFmtId="0" fontId="20" fillId="24" borderId="4" xfId="0" applyFont="1" applyFill="1" applyBorder="1" applyAlignment="1">
      <alignment horizontal="left" vertical="center"/>
    </xf>
    <xf numFmtId="0" fontId="20" fillId="24" borderId="4" xfId="0" applyFont="1" applyFill="1" applyBorder="1" applyAlignment="1" applyProtection="1">
      <alignment horizontal="left" vertical="center"/>
    </xf>
    <xf numFmtId="0" fontId="18" fillId="24" borderId="4" xfId="0" applyFont="1" applyFill="1" applyBorder="1" applyAlignment="1" applyProtection="1">
      <alignment horizontal="left" vertical="center"/>
    </xf>
    <xf numFmtId="0" fontId="18" fillId="24" borderId="4" xfId="0" applyFont="1" applyFill="1" applyBorder="1" applyAlignment="1" applyProtection="1">
      <alignment vertical="center" wrapText="1"/>
    </xf>
    <xf numFmtId="0" fontId="18" fillId="16" borderId="4" xfId="14" applyFont="1" applyFill="1" applyBorder="1" applyAlignment="1">
      <alignment vertical="center" wrapText="1" readingOrder="1"/>
    </xf>
    <xf numFmtId="0" fontId="20" fillId="22" borderId="4" xfId="14" applyFont="1" applyFill="1" applyBorder="1" applyAlignment="1">
      <alignment vertical="center" wrapText="1" readingOrder="1"/>
    </xf>
    <xf numFmtId="0" fontId="55" fillId="16" borderId="0" xfId="0" applyFont="1" applyFill="1"/>
    <xf numFmtId="0" fontId="54" fillId="16" borderId="4" xfId="14" applyFont="1" applyFill="1" applyBorder="1" applyAlignment="1">
      <alignment vertical="center" wrapText="1" readingOrder="1"/>
    </xf>
    <xf numFmtId="0" fontId="20" fillId="21" borderId="4" xfId="14" applyFont="1" applyFill="1" applyBorder="1" applyAlignment="1">
      <alignment vertical="center" wrapText="1" readingOrder="1"/>
    </xf>
    <xf numFmtId="49" fontId="18" fillId="16" borderId="4" xfId="0" applyNumberFormat="1" applyFont="1" applyFill="1" applyBorder="1"/>
    <xf numFmtId="0" fontId="18" fillId="19" borderId="4" xfId="0" applyFont="1" applyFill="1" applyBorder="1" applyAlignment="1">
      <alignment horizontal="left" vertical="center"/>
    </xf>
    <xf numFmtId="0" fontId="22" fillId="19" borderId="4" xfId="0" applyFont="1" applyFill="1" applyBorder="1" applyAlignment="1">
      <alignment horizontal="left" vertical="center"/>
    </xf>
    <xf numFmtId="0" fontId="22" fillId="19" borderId="4" xfId="0" applyFont="1" applyFill="1" applyBorder="1" applyAlignment="1">
      <alignment horizontal="left" vertical="center" wrapText="1"/>
    </xf>
    <xf numFmtId="2" fontId="18" fillId="19" borderId="5" xfId="0" applyNumberFormat="1" applyFont="1" applyFill="1" applyBorder="1" applyAlignment="1">
      <alignment horizontal="right"/>
    </xf>
    <xf numFmtId="0" fontId="18" fillId="19" borderId="4" xfId="0" applyFont="1" applyFill="1" applyBorder="1" applyAlignment="1" applyProtection="1">
      <alignment horizontal="left" vertical="center" wrapText="1"/>
    </xf>
    <xf numFmtId="0" fontId="20" fillId="22" borderId="2" xfId="0" applyFont="1" applyFill="1" applyBorder="1" applyAlignment="1" applyProtection="1">
      <alignment horizontal="center" vertical="center" wrapText="1"/>
    </xf>
    <xf numFmtId="0" fontId="20" fillId="22" borderId="3" xfId="0" applyFont="1" applyFill="1" applyBorder="1" applyAlignment="1" applyProtection="1">
      <alignment horizontal="center" vertical="center" wrapText="1"/>
    </xf>
    <xf numFmtId="0" fontId="20" fillId="22" borderId="5" xfId="0" applyFont="1" applyFill="1" applyBorder="1" applyAlignment="1" applyProtection="1">
      <alignment horizontal="center" vertical="center" wrapText="1"/>
    </xf>
    <xf numFmtId="0" fontId="18" fillId="24" borderId="2" xfId="0" applyFont="1" applyFill="1" applyBorder="1" applyAlignment="1" applyProtection="1">
      <alignment horizontal="center" vertical="center" wrapText="1"/>
    </xf>
    <xf numFmtId="0" fontId="18" fillId="24" borderId="3" xfId="0" applyFont="1" applyFill="1" applyBorder="1" applyAlignment="1" applyProtection="1">
      <alignment horizontal="center" vertical="center" wrapText="1"/>
    </xf>
    <xf numFmtId="0" fontId="18" fillId="24" borderId="5" xfId="0" applyFont="1" applyFill="1" applyBorder="1" applyAlignment="1" applyProtection="1">
      <alignment horizontal="center" vertical="center" wrapText="1"/>
    </xf>
    <xf numFmtId="0" fontId="20" fillId="21" borderId="2" xfId="0" applyFont="1" applyFill="1" applyBorder="1" applyAlignment="1" applyProtection="1">
      <alignment horizontal="center" vertical="center" wrapText="1"/>
    </xf>
    <xf numFmtId="0" fontId="21" fillId="21" borderId="3" xfId="0" applyFont="1" applyFill="1" applyBorder="1" applyAlignment="1" applyProtection="1">
      <alignment horizontal="left" vertical="center" wrapText="1"/>
    </xf>
    <xf numFmtId="0" fontId="21" fillId="21" borderId="5" xfId="0" applyFont="1" applyFill="1" applyBorder="1" applyAlignment="1" applyProtection="1">
      <alignment horizontal="left" vertical="center" wrapText="1"/>
    </xf>
    <xf numFmtId="0" fontId="20" fillId="21" borderId="4" xfId="0" applyFont="1" applyFill="1" applyBorder="1" applyAlignment="1" applyProtection="1">
      <alignment wrapText="1"/>
    </xf>
    <xf numFmtId="0" fontId="20" fillId="21" borderId="2" xfId="0" applyFont="1" applyFill="1" applyBorder="1" applyAlignment="1" applyProtection="1">
      <alignment horizontal="left" vertical="center" wrapText="1" indent="1"/>
    </xf>
    <xf numFmtId="0" fontId="20" fillId="21" borderId="3" xfId="0" applyFont="1" applyFill="1" applyBorder="1" applyAlignment="1" applyProtection="1">
      <alignment horizontal="left" vertical="center" wrapText="1" indent="1"/>
    </xf>
    <xf numFmtId="0" fontId="20" fillId="21" borderId="5" xfId="0" applyFont="1" applyFill="1" applyBorder="1" applyAlignment="1" applyProtection="1">
      <alignment horizontal="left" vertical="center" wrapText="1" indent="1"/>
    </xf>
    <xf numFmtId="0" fontId="25" fillId="21" borderId="4" xfId="14" applyFont="1" applyFill="1" applyBorder="1" applyAlignment="1">
      <alignment vertical="center" wrapText="1" readingOrder="1"/>
    </xf>
    <xf numFmtId="0" fontId="20" fillId="22" borderId="2" xfId="0" applyFont="1" applyFill="1" applyBorder="1" applyAlignment="1" applyProtection="1">
      <alignment horizontal="left" vertical="center" wrapText="1" indent="1"/>
    </xf>
    <xf numFmtId="0" fontId="20" fillId="22" borderId="3" xfId="0" applyFont="1" applyFill="1" applyBorder="1" applyAlignment="1" applyProtection="1">
      <alignment horizontal="left" vertical="center" wrapText="1" indent="1"/>
    </xf>
    <xf numFmtId="0" fontId="20" fillId="22" borderId="5" xfId="0" applyFont="1" applyFill="1" applyBorder="1" applyAlignment="1" applyProtection="1">
      <alignment horizontal="left" vertical="center" wrapText="1" indent="1"/>
    </xf>
    <xf numFmtId="0" fontId="18" fillId="24" borderId="2" xfId="0" applyFont="1" applyFill="1" applyBorder="1" applyAlignment="1" applyProtection="1">
      <alignment horizontal="left" vertical="center" wrapText="1" indent="1"/>
    </xf>
    <xf numFmtId="0" fontId="18" fillId="24" borderId="3" xfId="0" applyFont="1" applyFill="1" applyBorder="1" applyAlignment="1" applyProtection="1">
      <alignment horizontal="left" vertical="center" wrapText="1" indent="1"/>
    </xf>
    <xf numFmtId="0" fontId="18" fillId="24" borderId="5" xfId="0" applyFont="1" applyFill="1" applyBorder="1" applyAlignment="1" applyProtection="1">
      <alignment horizontal="left" vertical="center" wrapText="1" indent="1"/>
    </xf>
    <xf numFmtId="0" fontId="20" fillId="21" borderId="5" xfId="0" applyFont="1" applyFill="1" applyBorder="1" applyAlignment="1" applyProtection="1">
      <alignment wrapText="1"/>
    </xf>
    <xf numFmtId="0" fontId="20" fillId="21" borderId="5" xfId="0" applyFont="1" applyFill="1" applyBorder="1" applyAlignment="1">
      <alignment horizontal="left" vertical="center" wrapText="1"/>
    </xf>
    <xf numFmtId="0" fontId="20" fillId="22" borderId="5" xfId="0" applyFont="1" applyFill="1" applyBorder="1" applyAlignment="1">
      <alignment horizontal="left" vertical="center" wrapText="1"/>
    </xf>
    <xf numFmtId="0" fontId="20" fillId="21" borderId="3" xfId="0" applyFont="1" applyFill="1" applyBorder="1" applyAlignment="1" applyProtection="1">
      <alignment horizontal="center" vertical="center" wrapText="1"/>
    </xf>
    <xf numFmtId="0" fontId="20" fillId="21" borderId="5" xfId="0" applyFont="1" applyFill="1" applyBorder="1" applyAlignment="1" applyProtection="1">
      <alignment horizontal="center" vertical="center" wrapText="1"/>
    </xf>
    <xf numFmtId="0" fontId="25" fillId="22" borderId="4" xfId="14" applyFont="1" applyFill="1" applyBorder="1" applyAlignment="1">
      <alignment vertical="center" wrapText="1" readingOrder="1"/>
    </xf>
    <xf numFmtId="0" fontId="26" fillId="16" borderId="4" xfId="14" applyFont="1" applyFill="1" applyBorder="1" applyAlignment="1">
      <alignment vertical="center" wrapText="1" readingOrder="1"/>
    </xf>
    <xf numFmtId="0" fontId="20" fillId="28" borderId="5" xfId="0" applyFont="1" applyFill="1" applyBorder="1" applyAlignment="1" applyProtection="1">
      <alignment horizontal="left" vertical="center" wrapText="1"/>
    </xf>
    <xf numFmtId="4" fontId="20" fillId="28" borderId="5" xfId="0" applyNumberFormat="1" applyFont="1" applyFill="1" applyBorder="1" applyAlignment="1">
      <alignment horizontal="right"/>
    </xf>
    <xf numFmtId="0" fontId="19" fillId="28" borderId="0" xfId="0" applyFont="1" applyFill="1"/>
    <xf numFmtId="0" fontId="0" fillId="27" borderId="0" xfId="0" applyFill="1"/>
    <xf numFmtId="0" fontId="20" fillId="28" borderId="5" xfId="0" applyFont="1" applyFill="1" applyBorder="1" applyAlignment="1" applyProtection="1">
      <alignment wrapText="1"/>
    </xf>
    <xf numFmtId="0" fontId="20" fillId="29" borderId="5" xfId="0" applyFont="1" applyFill="1" applyBorder="1" applyAlignment="1" applyProtection="1">
      <alignment horizontal="left" vertical="center" wrapText="1"/>
    </xf>
    <xf numFmtId="4" fontId="20" fillId="29" borderId="5" xfId="0" applyNumberFormat="1" applyFont="1" applyFill="1" applyBorder="1" applyAlignment="1">
      <alignment horizontal="right"/>
    </xf>
    <xf numFmtId="0" fontId="19" fillId="29" borderId="0" xfId="0" applyFont="1" applyFill="1"/>
    <xf numFmtId="0" fontId="0" fillId="30" borderId="0" xfId="0" applyFill="1"/>
    <xf numFmtId="0" fontId="25" fillId="29" borderId="5" xfId="14" applyFont="1" applyFill="1" applyBorder="1" applyAlignment="1">
      <alignment vertical="center" wrapText="1" readingOrder="1"/>
    </xf>
    <xf numFmtId="0" fontId="20" fillId="29" borderId="5" xfId="0" applyFont="1" applyFill="1" applyBorder="1" applyAlignment="1" applyProtection="1">
      <alignment wrapText="1"/>
    </xf>
    <xf numFmtId="0" fontId="20" fillId="11" borderId="2" xfId="0" applyNumberFormat="1" applyFont="1" applyFill="1" applyBorder="1" applyAlignment="1" applyProtection="1">
      <alignment horizontal="center" vertical="center" wrapText="1"/>
    </xf>
    <xf numFmtId="4" fontId="35" fillId="16" borderId="10" xfId="20" applyNumberFormat="1" applyFont="1" applyFill="1" applyBorder="1" applyAlignment="1">
      <alignment horizontal="right"/>
    </xf>
    <xf numFmtId="4" fontId="35" fillId="16" borderId="9" xfId="20" applyNumberFormat="1" applyFont="1" applyFill="1" applyBorder="1" applyAlignment="1">
      <alignment horizontal="right"/>
    </xf>
    <xf numFmtId="4" fontId="35" fillId="16" borderId="9" xfId="20" applyNumberFormat="1" applyFont="1" applyFill="1" applyBorder="1" applyAlignment="1">
      <alignment horizontal="right" wrapText="1"/>
    </xf>
    <xf numFmtId="0" fontId="46" fillId="0" borderId="0" xfId="19" applyNumberFormat="1" applyFont="1" applyFill="1" applyBorder="1" applyAlignment="1" applyProtection="1">
      <alignment wrapText="1"/>
    </xf>
    <xf numFmtId="0" fontId="47" fillId="0" borderId="0" xfId="19" applyNumberFormat="1" applyFont="1" applyFill="1" applyBorder="1" applyAlignment="1" applyProtection="1">
      <alignment wrapText="1"/>
    </xf>
    <xf numFmtId="4" fontId="40" fillId="25" borderId="7" xfId="19" quotePrefix="1" applyNumberFormat="1" applyFont="1" applyFill="1" applyBorder="1" applyAlignment="1" applyProtection="1">
      <alignment horizontal="left" vertical="center" wrapText="1"/>
    </xf>
    <xf numFmtId="4" fontId="41" fillId="25" borderId="8" xfId="19" applyNumberFormat="1" applyFont="1" applyFill="1" applyBorder="1" applyAlignment="1" applyProtection="1">
      <alignment vertical="center" wrapText="1"/>
    </xf>
    <xf numFmtId="4" fontId="32" fillId="0" borderId="0" xfId="19" applyNumberFormat="1" applyFont="1" applyFill="1" applyBorder="1" applyAlignment="1" applyProtection="1">
      <alignment horizontal="center" vertical="center" wrapText="1"/>
    </xf>
    <xf numFmtId="4" fontId="36" fillId="0" borderId="0" xfId="19" applyNumberFormat="1" applyFont="1" applyAlignment="1">
      <alignment wrapText="1"/>
    </xf>
    <xf numFmtId="4" fontId="40" fillId="26" borderId="7" xfId="19" applyNumberFormat="1" applyFont="1" applyFill="1" applyBorder="1" applyAlignment="1" applyProtection="1">
      <alignment horizontal="left" vertical="center" wrapText="1"/>
    </xf>
    <xf numFmtId="4" fontId="40" fillId="26" borderId="8" xfId="19" applyNumberFormat="1" applyFont="1" applyFill="1" applyBorder="1" applyAlignment="1" applyProtection="1">
      <alignment horizontal="left" vertical="center" wrapText="1"/>
    </xf>
    <xf numFmtId="4" fontId="40" fillId="26" borderId="10" xfId="19" applyNumberFormat="1" applyFont="1" applyFill="1" applyBorder="1" applyAlignment="1" applyProtection="1">
      <alignment horizontal="left" vertical="center" wrapText="1"/>
    </xf>
    <xf numFmtId="4" fontId="40" fillId="25" borderId="8" xfId="19" quotePrefix="1" applyNumberFormat="1" applyFont="1" applyFill="1" applyBorder="1" applyAlignment="1" applyProtection="1">
      <alignment horizontal="left" vertical="center" wrapText="1"/>
    </xf>
    <xf numFmtId="4" fontId="40" fillId="25" borderId="10" xfId="19" quotePrefix="1" applyNumberFormat="1" applyFont="1" applyFill="1" applyBorder="1" applyAlignment="1" applyProtection="1">
      <alignment horizontal="left" vertical="center" wrapText="1"/>
    </xf>
    <xf numFmtId="4" fontId="40" fillId="25" borderId="7" xfId="19" applyNumberFormat="1" applyFont="1" applyFill="1" applyBorder="1" applyAlignment="1" applyProtection="1">
      <alignment horizontal="left" vertical="center" wrapText="1"/>
    </xf>
    <xf numFmtId="4" fontId="40" fillId="25" borderId="8" xfId="19" applyNumberFormat="1" applyFont="1" applyFill="1" applyBorder="1" applyAlignment="1" applyProtection="1">
      <alignment horizontal="left" vertical="center" wrapText="1"/>
    </xf>
    <xf numFmtId="4" fontId="40" fillId="25" borderId="10" xfId="19" applyNumberFormat="1" applyFont="1" applyFill="1" applyBorder="1" applyAlignment="1" applyProtection="1">
      <alignment horizontal="left" vertical="center" wrapText="1"/>
    </xf>
    <xf numFmtId="4" fontId="42" fillId="0" borderId="0" xfId="19" applyNumberFormat="1" applyFont="1" applyFill="1" applyBorder="1" applyAlignment="1" applyProtection="1">
      <alignment horizontal="center" vertical="center" wrapText="1"/>
    </xf>
    <xf numFmtId="4" fontId="2" fillId="0" borderId="8" xfId="19" applyNumberFormat="1" applyBorder="1" applyAlignment="1">
      <alignment horizontal="left" vertical="center" wrapText="1"/>
    </xf>
    <xf numFmtId="4" fontId="2" fillId="0" borderId="10" xfId="19" applyNumberFormat="1" applyBorder="1" applyAlignment="1">
      <alignment horizontal="left" vertical="center" wrapText="1"/>
    </xf>
    <xf numFmtId="4" fontId="40" fillId="0" borderId="7" xfId="19" quotePrefix="1" applyNumberFormat="1" applyFont="1" applyBorder="1" applyAlignment="1">
      <alignment horizontal="left" vertical="center"/>
    </xf>
    <xf numFmtId="4" fontId="41" fillId="0" borderId="8" xfId="19" applyNumberFormat="1" applyFont="1" applyFill="1" applyBorder="1" applyAlignment="1" applyProtection="1">
      <alignment vertical="center"/>
    </xf>
    <xf numFmtId="0" fontId="32" fillId="0" borderId="0" xfId="19" applyNumberFormat="1" applyFont="1" applyFill="1" applyBorder="1" applyAlignment="1" applyProtection="1">
      <alignment horizontal="center" vertical="center" wrapText="1"/>
    </xf>
    <xf numFmtId="0" fontId="34" fillId="0" borderId="0" xfId="19" applyNumberFormat="1" applyFont="1" applyFill="1" applyBorder="1" applyAlignment="1" applyProtection="1">
      <alignment vertical="center" wrapText="1"/>
    </xf>
    <xf numFmtId="0" fontId="36" fillId="0" borderId="0" xfId="19" applyFont="1" applyAlignment="1">
      <alignment wrapText="1"/>
    </xf>
    <xf numFmtId="4" fontId="41" fillId="25" borderId="8" xfId="19" applyNumberFormat="1" applyFont="1" applyFill="1" applyBorder="1" applyAlignment="1" applyProtection="1">
      <alignment vertical="center"/>
    </xf>
    <xf numFmtId="4" fontId="40" fillId="0" borderId="7" xfId="19" applyNumberFormat="1" applyFont="1" applyFill="1" applyBorder="1" applyAlignment="1" applyProtection="1">
      <alignment horizontal="left" vertical="center" wrapText="1"/>
    </xf>
    <xf numFmtId="4" fontId="41" fillId="0" borderId="8" xfId="19" applyNumberFormat="1" applyFont="1" applyFill="1" applyBorder="1" applyAlignment="1" applyProtection="1">
      <alignment vertical="center" wrapText="1"/>
    </xf>
    <xf numFmtId="4" fontId="40" fillId="0" borderId="7" xfId="19" quotePrefix="1" applyNumberFormat="1" applyFont="1" applyFill="1" applyBorder="1" applyAlignment="1">
      <alignment horizontal="left" vertical="center"/>
    </xf>
    <xf numFmtId="4" fontId="40" fillId="0" borderId="7" xfId="19" quotePrefix="1" applyNumberFormat="1" applyFont="1" applyFill="1" applyBorder="1" applyAlignment="1" applyProtection="1">
      <alignment horizontal="left" vertical="center" wrapText="1"/>
    </xf>
    <xf numFmtId="0" fontId="24" fillId="0" borderId="4" xfId="0" applyFont="1" applyFill="1" applyBorder="1" applyAlignment="1">
      <alignment horizontal="center"/>
    </xf>
    <xf numFmtId="0" fontId="16" fillId="0" borderId="0" xfId="0" applyFont="1" applyFill="1" applyAlignment="1" applyProtection="1">
      <alignment horizontal="center" vertical="center" wrapText="1"/>
    </xf>
    <xf numFmtId="0" fontId="24" fillId="9" borderId="4" xfId="0" applyFont="1" applyFill="1" applyBorder="1" applyAlignment="1">
      <alignment horizontal="center" vertical="center"/>
    </xf>
    <xf numFmtId="0" fontId="32" fillId="0" borderId="0" xfId="20" applyFont="1" applyAlignment="1">
      <alignment horizontal="center" vertical="center" wrapText="1"/>
    </xf>
    <xf numFmtId="0" fontId="39" fillId="0" borderId="0" xfId="20" applyFont="1" applyAlignment="1">
      <alignment horizontal="center" vertical="center" wrapText="1"/>
    </xf>
    <xf numFmtId="0" fontId="20" fillId="29" borderId="4" xfId="0" applyFont="1" applyFill="1" applyBorder="1" applyAlignment="1" applyProtection="1">
      <alignment horizontal="left" vertical="center" wrapText="1"/>
    </xf>
    <xf numFmtId="0" fontId="22" fillId="14" borderId="4" xfId="0" applyFont="1" applyFill="1" applyBorder="1" applyAlignment="1" applyProtection="1">
      <alignment horizontal="left" vertical="center" wrapText="1"/>
    </xf>
    <xf numFmtId="0" fontId="20" fillId="28" borderId="4" xfId="0" applyFont="1" applyFill="1" applyBorder="1" applyAlignment="1" applyProtection="1">
      <alignment horizontal="left" vertical="center" wrapText="1"/>
    </xf>
    <xf numFmtId="0" fontId="20" fillId="15" borderId="4" xfId="0" applyFont="1" applyFill="1" applyBorder="1" applyAlignment="1" applyProtection="1">
      <alignment horizontal="left" vertical="center" wrapText="1"/>
    </xf>
    <xf numFmtId="0" fontId="20" fillId="11" borderId="4" xfId="0" applyFont="1" applyFill="1" applyBorder="1" applyAlignment="1" applyProtection="1">
      <alignment horizontal="left" vertical="center" wrapText="1"/>
    </xf>
    <xf numFmtId="0" fontId="20" fillId="21" borderId="4" xfId="0" applyFont="1" applyFill="1" applyBorder="1" applyAlignment="1" applyProtection="1">
      <alignment horizontal="left" vertical="center" wrapText="1" indent="1"/>
    </xf>
    <xf numFmtId="0" fontId="20" fillId="15" borderId="2" xfId="0" applyFont="1" applyFill="1" applyBorder="1" applyAlignment="1" applyProtection="1">
      <alignment horizontal="left" vertical="center" wrapText="1"/>
    </xf>
    <xf numFmtId="0" fontId="20" fillId="15" borderId="3" xfId="0" applyFont="1" applyFill="1" applyBorder="1" applyAlignment="1" applyProtection="1">
      <alignment horizontal="left" vertical="center" wrapText="1"/>
    </xf>
    <xf numFmtId="0" fontId="20" fillId="15" borderId="5" xfId="0" applyFont="1" applyFill="1" applyBorder="1" applyAlignment="1" applyProtection="1">
      <alignment horizontal="left" vertical="center" wrapText="1"/>
    </xf>
    <xf numFmtId="0" fontId="20" fillId="29" borderId="2" xfId="0" applyFont="1" applyFill="1" applyBorder="1" applyAlignment="1" applyProtection="1">
      <alignment horizontal="left" vertical="center" wrapText="1"/>
    </xf>
    <xf numFmtId="0" fontId="20" fillId="29" borderId="3" xfId="0" applyFont="1" applyFill="1" applyBorder="1" applyAlignment="1" applyProtection="1">
      <alignment horizontal="left" vertical="center" wrapText="1"/>
    </xf>
    <xf numFmtId="0" fontId="20" fillId="29" borderId="5" xfId="0" applyFont="1" applyFill="1" applyBorder="1" applyAlignment="1" applyProtection="1">
      <alignment horizontal="left" vertical="center" wrapText="1"/>
    </xf>
    <xf numFmtId="0" fontId="56" fillId="16" borderId="0" xfId="0" applyFont="1" applyFill="1" applyBorder="1" applyAlignment="1" applyProtection="1">
      <alignment horizontal="left" vertical="center" wrapText="1"/>
    </xf>
    <xf numFmtId="0" fontId="20" fillId="10" borderId="4" xfId="0" applyFont="1" applyFill="1" applyBorder="1" applyAlignment="1" applyProtection="1">
      <alignment horizontal="center" vertical="center" wrapText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rmal" xfId="14"/>
    <cellStyle name="Normalno" xfId="0" builtinId="0" customBuiltin="1"/>
    <cellStyle name="Normalno 2" xfId="19"/>
    <cellStyle name="Normalno 3" xfId="20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O23" sqref="O23"/>
    </sheetView>
  </sheetViews>
  <sheetFormatPr defaultColWidth="9.140625" defaultRowHeight="15"/>
  <cols>
    <col min="1" max="4" width="9.140625" style="115"/>
    <col min="5" max="10" width="25.28515625" style="115" customWidth="1"/>
    <col min="11" max="16384" width="9.140625" style="115"/>
  </cols>
  <sheetData>
    <row r="1" spans="1:10" ht="42" customHeight="1">
      <c r="A1" s="317" t="s">
        <v>283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18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>
      <c r="A3" s="317" t="s">
        <v>0</v>
      </c>
      <c r="B3" s="317"/>
      <c r="C3" s="317"/>
      <c r="D3" s="317"/>
      <c r="E3" s="317"/>
      <c r="F3" s="317"/>
      <c r="G3" s="317"/>
      <c r="H3" s="317"/>
      <c r="I3" s="318"/>
      <c r="J3" s="318"/>
    </row>
    <row r="4" spans="1:10" ht="18">
      <c r="A4" s="116"/>
      <c r="B4" s="116"/>
      <c r="C4" s="116"/>
      <c r="D4" s="116"/>
      <c r="E4" s="116"/>
      <c r="F4" s="116"/>
      <c r="G4" s="116"/>
      <c r="H4" s="116"/>
      <c r="I4" s="117"/>
      <c r="J4" s="117"/>
    </row>
    <row r="5" spans="1:10" ht="15.75">
      <c r="A5" s="317" t="s">
        <v>1</v>
      </c>
      <c r="B5" s="319"/>
      <c r="C5" s="319"/>
      <c r="D5" s="319"/>
      <c r="E5" s="319"/>
      <c r="F5" s="319"/>
      <c r="G5" s="319"/>
      <c r="H5" s="319"/>
      <c r="I5" s="319"/>
      <c r="J5" s="319"/>
    </row>
    <row r="6" spans="1:10" ht="18">
      <c r="A6" s="118"/>
      <c r="B6" s="119"/>
      <c r="C6" s="119"/>
      <c r="D6" s="119"/>
      <c r="E6" s="120"/>
      <c r="F6" s="121"/>
      <c r="G6" s="121"/>
      <c r="H6" s="121"/>
      <c r="I6" s="121"/>
      <c r="J6" s="122" t="s">
        <v>218</v>
      </c>
    </row>
    <row r="7" spans="1:10" ht="25.5">
      <c r="A7" s="123"/>
      <c r="B7" s="124"/>
      <c r="C7" s="124"/>
      <c r="D7" s="125"/>
      <c r="E7" s="126"/>
      <c r="F7" s="127" t="s">
        <v>284</v>
      </c>
      <c r="G7" s="127" t="s">
        <v>285</v>
      </c>
      <c r="H7" s="127" t="s">
        <v>290</v>
      </c>
      <c r="I7" s="127" t="s">
        <v>249</v>
      </c>
      <c r="J7" s="127" t="s">
        <v>291</v>
      </c>
    </row>
    <row r="8" spans="1:10">
      <c r="A8" s="309" t="s">
        <v>3</v>
      </c>
      <c r="B8" s="301"/>
      <c r="C8" s="301"/>
      <c r="D8" s="301"/>
      <c r="E8" s="320"/>
      <c r="F8" s="128">
        <f>F9+F10</f>
        <v>2540578.94</v>
      </c>
      <c r="G8" s="128">
        <f t="shared" ref="G8:J8" si="0">G9+G10</f>
        <v>3157639.51</v>
      </c>
      <c r="H8" s="128">
        <f t="shared" si="0"/>
        <v>3243292</v>
      </c>
      <c r="I8" s="128">
        <f t="shared" si="0"/>
        <v>3301292</v>
      </c>
      <c r="J8" s="128">
        <f t="shared" si="0"/>
        <v>3301292</v>
      </c>
    </row>
    <row r="9" spans="1:10">
      <c r="A9" s="321" t="s">
        <v>232</v>
      </c>
      <c r="B9" s="322"/>
      <c r="C9" s="322"/>
      <c r="D9" s="322"/>
      <c r="E9" s="316"/>
      <c r="F9" s="129">
        <v>2540578.94</v>
      </c>
      <c r="G9" s="129">
        <v>3157639.51</v>
      </c>
      <c r="H9" s="129">
        <v>3243292</v>
      </c>
      <c r="I9" s="129">
        <v>3301292</v>
      </c>
      <c r="J9" s="129">
        <v>3301292</v>
      </c>
    </row>
    <row r="10" spans="1:10">
      <c r="A10" s="323" t="s">
        <v>233</v>
      </c>
      <c r="B10" s="316"/>
      <c r="C10" s="316"/>
      <c r="D10" s="316"/>
      <c r="E10" s="316"/>
      <c r="F10" s="129">
        <v>0</v>
      </c>
      <c r="G10" s="129">
        <v>0</v>
      </c>
      <c r="H10" s="129">
        <v>0</v>
      </c>
      <c r="I10" s="129">
        <v>0</v>
      </c>
      <c r="J10" s="129">
        <v>0</v>
      </c>
    </row>
    <row r="11" spans="1:10">
      <c r="A11" s="130" t="s">
        <v>4</v>
      </c>
      <c r="B11" s="131"/>
      <c r="C11" s="131"/>
      <c r="D11" s="131"/>
      <c r="E11" s="131"/>
      <c r="F11" s="128">
        <f>F12+F13</f>
        <v>2569409.38</v>
      </c>
      <c r="G11" s="128">
        <f t="shared" ref="G11:J11" si="1">G12+G13</f>
        <v>3212639.51</v>
      </c>
      <c r="H11" s="128">
        <f t="shared" si="1"/>
        <v>3301292</v>
      </c>
      <c r="I11" s="128">
        <f t="shared" si="1"/>
        <v>3301292</v>
      </c>
      <c r="J11" s="128">
        <f t="shared" si="1"/>
        <v>3301292</v>
      </c>
    </row>
    <row r="12" spans="1:10">
      <c r="A12" s="324" t="s">
        <v>234</v>
      </c>
      <c r="B12" s="322"/>
      <c r="C12" s="322"/>
      <c r="D12" s="322"/>
      <c r="E12" s="322"/>
      <c r="F12" s="129">
        <v>2524135.0299999998</v>
      </c>
      <c r="G12" s="129">
        <v>3065680.63</v>
      </c>
      <c r="H12" s="129">
        <v>3181162</v>
      </c>
      <c r="I12" s="129">
        <v>3181162</v>
      </c>
      <c r="J12" s="132">
        <v>3181162</v>
      </c>
    </row>
    <row r="13" spans="1:10">
      <c r="A13" s="315" t="s">
        <v>235</v>
      </c>
      <c r="B13" s="316"/>
      <c r="C13" s="316"/>
      <c r="D13" s="316"/>
      <c r="E13" s="316"/>
      <c r="F13" s="133">
        <v>45274.35</v>
      </c>
      <c r="G13" s="133">
        <v>146958.88</v>
      </c>
      <c r="H13" s="133">
        <f>20130+100000</f>
        <v>120130</v>
      </c>
      <c r="I13" s="133">
        <v>120130</v>
      </c>
      <c r="J13" s="132">
        <v>120130</v>
      </c>
    </row>
    <row r="14" spans="1:10">
      <c r="A14" s="300" t="s">
        <v>5</v>
      </c>
      <c r="B14" s="301"/>
      <c r="C14" s="301"/>
      <c r="D14" s="301"/>
      <c r="E14" s="301"/>
      <c r="F14" s="128">
        <f>F8-F11</f>
        <v>-28830.439999999944</v>
      </c>
      <c r="G14" s="128">
        <f t="shared" ref="G14:J14" si="2">G8-G11</f>
        <v>-55000</v>
      </c>
      <c r="H14" s="128">
        <f t="shared" si="2"/>
        <v>-58000</v>
      </c>
      <c r="I14" s="128">
        <f t="shared" si="2"/>
        <v>0</v>
      </c>
      <c r="J14" s="128">
        <f t="shared" si="2"/>
        <v>0</v>
      </c>
    </row>
    <row r="15" spans="1:10" ht="18">
      <c r="A15" s="134"/>
      <c r="B15" s="135"/>
      <c r="C15" s="135"/>
      <c r="D15" s="135"/>
      <c r="E15" s="135"/>
      <c r="F15" s="135"/>
      <c r="G15" s="135"/>
      <c r="H15" s="136"/>
      <c r="I15" s="136"/>
      <c r="J15" s="136"/>
    </row>
    <row r="16" spans="1:10" ht="15.75">
      <c r="A16" s="302" t="s">
        <v>6</v>
      </c>
      <c r="B16" s="303"/>
      <c r="C16" s="303"/>
      <c r="D16" s="303"/>
      <c r="E16" s="303"/>
      <c r="F16" s="303"/>
      <c r="G16" s="303"/>
      <c r="H16" s="303"/>
      <c r="I16" s="303"/>
      <c r="J16" s="303"/>
    </row>
    <row r="17" spans="1:10" ht="18">
      <c r="A17" s="134"/>
      <c r="B17" s="135"/>
      <c r="C17" s="135"/>
      <c r="D17" s="135"/>
      <c r="E17" s="135"/>
      <c r="F17" s="135"/>
      <c r="G17" s="135"/>
      <c r="H17" s="136"/>
      <c r="I17" s="136"/>
      <c r="J17" s="136"/>
    </row>
    <row r="18" spans="1:10" ht="25.5">
      <c r="A18" s="137"/>
      <c r="B18" s="138"/>
      <c r="C18" s="138"/>
      <c r="D18" s="139"/>
      <c r="E18" s="140"/>
      <c r="F18" s="127" t="s">
        <v>284</v>
      </c>
      <c r="G18" s="127" t="s">
        <v>285</v>
      </c>
      <c r="H18" s="127" t="s">
        <v>290</v>
      </c>
      <c r="I18" s="127" t="s">
        <v>249</v>
      </c>
      <c r="J18" s="127" t="s">
        <v>291</v>
      </c>
    </row>
    <row r="19" spans="1:10">
      <c r="A19" s="315" t="s">
        <v>236</v>
      </c>
      <c r="B19" s="316"/>
      <c r="C19" s="316"/>
      <c r="D19" s="316"/>
      <c r="E19" s="316"/>
      <c r="F19" s="133">
        <v>0</v>
      </c>
      <c r="G19" s="133">
        <v>0</v>
      </c>
      <c r="H19" s="133">
        <v>0</v>
      </c>
      <c r="I19" s="133">
        <v>0</v>
      </c>
      <c r="J19" s="132">
        <v>0</v>
      </c>
    </row>
    <row r="20" spans="1:10">
      <c r="A20" s="315" t="s">
        <v>237</v>
      </c>
      <c r="B20" s="316"/>
      <c r="C20" s="316"/>
      <c r="D20" s="316"/>
      <c r="E20" s="316"/>
      <c r="F20" s="133">
        <v>0</v>
      </c>
      <c r="G20" s="133">
        <v>0</v>
      </c>
      <c r="H20" s="133">
        <v>0</v>
      </c>
      <c r="I20" s="133">
        <v>0</v>
      </c>
      <c r="J20" s="132">
        <v>0</v>
      </c>
    </row>
    <row r="21" spans="1:10">
      <c r="A21" s="300" t="s">
        <v>7</v>
      </c>
      <c r="B21" s="301"/>
      <c r="C21" s="301"/>
      <c r="D21" s="301"/>
      <c r="E21" s="301"/>
      <c r="F21" s="128">
        <f>F19-F20</f>
        <v>0</v>
      </c>
      <c r="G21" s="128">
        <f t="shared" ref="G21:J21" si="3">G19-G20</f>
        <v>0</v>
      </c>
      <c r="H21" s="128">
        <f t="shared" si="3"/>
        <v>0</v>
      </c>
      <c r="I21" s="128">
        <f t="shared" si="3"/>
        <v>0</v>
      </c>
      <c r="J21" s="128">
        <f t="shared" si="3"/>
        <v>0</v>
      </c>
    </row>
    <row r="22" spans="1:10">
      <c r="A22" s="300" t="s">
        <v>9</v>
      </c>
      <c r="B22" s="301"/>
      <c r="C22" s="301"/>
      <c r="D22" s="301"/>
      <c r="E22" s="301"/>
      <c r="F22" s="128">
        <f>F14+F21</f>
        <v>-28830.439999999944</v>
      </c>
      <c r="G22" s="128">
        <f t="shared" ref="G22:J22" si="4">G14+G21</f>
        <v>-55000</v>
      </c>
      <c r="H22" s="128">
        <f t="shared" si="4"/>
        <v>-58000</v>
      </c>
      <c r="I22" s="128">
        <f t="shared" si="4"/>
        <v>0</v>
      </c>
      <c r="J22" s="128">
        <f t="shared" si="4"/>
        <v>0</v>
      </c>
    </row>
    <row r="23" spans="1:10" ht="18">
      <c r="A23" s="141"/>
      <c r="B23" s="135"/>
      <c r="C23" s="135"/>
      <c r="D23" s="135"/>
      <c r="E23" s="135"/>
      <c r="F23" s="135"/>
      <c r="G23" s="135"/>
      <c r="H23" s="136"/>
      <c r="I23" s="136"/>
      <c r="J23" s="136"/>
    </row>
    <row r="24" spans="1:10" ht="15.75">
      <c r="A24" s="302" t="s">
        <v>238</v>
      </c>
      <c r="B24" s="303"/>
      <c r="C24" s="303"/>
      <c r="D24" s="303"/>
      <c r="E24" s="303"/>
      <c r="F24" s="303"/>
      <c r="G24" s="303"/>
      <c r="H24" s="303"/>
      <c r="I24" s="303"/>
      <c r="J24" s="303"/>
    </row>
    <row r="25" spans="1:10" ht="15.75">
      <c r="A25" s="142"/>
      <c r="B25" s="143"/>
      <c r="C25" s="143"/>
      <c r="D25" s="143"/>
      <c r="E25" s="143"/>
      <c r="F25" s="143"/>
      <c r="G25" s="143"/>
      <c r="H25" s="143"/>
      <c r="I25" s="143"/>
      <c r="J25" s="143"/>
    </row>
    <row r="26" spans="1:10" ht="25.5">
      <c r="A26" s="137"/>
      <c r="B26" s="138"/>
      <c r="C26" s="138"/>
      <c r="D26" s="139"/>
      <c r="E26" s="140"/>
      <c r="F26" s="127" t="s">
        <v>284</v>
      </c>
      <c r="G26" s="127" t="s">
        <v>285</v>
      </c>
      <c r="H26" s="127" t="s">
        <v>290</v>
      </c>
      <c r="I26" s="127" t="s">
        <v>249</v>
      </c>
      <c r="J26" s="127" t="s">
        <v>291</v>
      </c>
    </row>
    <row r="27" spans="1:10" ht="15" customHeight="1">
      <c r="A27" s="304" t="s">
        <v>239</v>
      </c>
      <c r="B27" s="305"/>
      <c r="C27" s="305"/>
      <c r="D27" s="305"/>
      <c r="E27" s="306"/>
      <c r="F27" s="144">
        <v>108311.57</v>
      </c>
      <c r="G27" s="144">
        <v>55000</v>
      </c>
      <c r="H27" s="144">
        <v>58000</v>
      </c>
      <c r="I27" s="144">
        <v>0</v>
      </c>
      <c r="J27" s="145">
        <v>0</v>
      </c>
    </row>
    <row r="28" spans="1:10" ht="15" customHeight="1">
      <c r="A28" s="300" t="s">
        <v>240</v>
      </c>
      <c r="B28" s="307"/>
      <c r="C28" s="307"/>
      <c r="D28" s="307"/>
      <c r="E28" s="308"/>
      <c r="F28" s="146">
        <f>F22+F27</f>
        <v>79481.130000000063</v>
      </c>
      <c r="G28" s="146">
        <f t="shared" ref="G28:J28" si="5">G22+G27</f>
        <v>0</v>
      </c>
      <c r="H28" s="146">
        <f t="shared" si="5"/>
        <v>0</v>
      </c>
      <c r="I28" s="146">
        <f t="shared" si="5"/>
        <v>0</v>
      </c>
      <c r="J28" s="147">
        <f t="shared" si="5"/>
        <v>0</v>
      </c>
    </row>
    <row r="29" spans="1:10" ht="45" customHeight="1">
      <c r="A29" s="309" t="s">
        <v>241</v>
      </c>
      <c r="B29" s="310"/>
      <c r="C29" s="310"/>
      <c r="D29" s="310"/>
      <c r="E29" s="311"/>
      <c r="F29" s="146">
        <f>F14+F21+F27-F28</f>
        <v>0</v>
      </c>
      <c r="G29" s="146">
        <f t="shared" ref="G29:J29" si="6">G14+G21+G27-G28</f>
        <v>0</v>
      </c>
      <c r="H29" s="146">
        <f t="shared" si="6"/>
        <v>0</v>
      </c>
      <c r="I29" s="146">
        <f t="shared" si="6"/>
        <v>0</v>
      </c>
      <c r="J29" s="147">
        <f t="shared" si="6"/>
        <v>0</v>
      </c>
    </row>
    <row r="30" spans="1:10" ht="15" customHeight="1">
      <c r="A30" s="207"/>
      <c r="B30" s="148"/>
      <c r="C30" s="148"/>
      <c r="D30" s="148"/>
      <c r="E30" s="148"/>
      <c r="F30" s="148"/>
      <c r="G30" s="148"/>
      <c r="H30" s="148"/>
      <c r="I30" s="148"/>
      <c r="J30" s="148"/>
    </row>
    <row r="31" spans="1:10" ht="15.75">
      <c r="A31" s="312" t="s">
        <v>242</v>
      </c>
      <c r="B31" s="312"/>
      <c r="C31" s="312"/>
      <c r="D31" s="312"/>
      <c r="E31" s="312"/>
      <c r="F31" s="312"/>
      <c r="G31" s="312"/>
      <c r="H31" s="312"/>
      <c r="I31" s="312"/>
      <c r="J31" s="312"/>
    </row>
    <row r="32" spans="1:10" ht="18">
      <c r="A32" s="149"/>
      <c r="B32" s="150"/>
      <c r="C32" s="150"/>
      <c r="D32" s="150"/>
      <c r="E32" s="150"/>
      <c r="F32" s="150"/>
      <c r="G32" s="150"/>
      <c r="H32" s="151"/>
      <c r="I32" s="151"/>
      <c r="J32" s="151"/>
    </row>
    <row r="33" spans="1:10" ht="25.5">
      <c r="A33" s="152"/>
      <c r="B33" s="153"/>
      <c r="C33" s="153"/>
      <c r="D33" s="154"/>
      <c r="E33" s="155"/>
      <c r="F33" s="156" t="s">
        <v>228</v>
      </c>
      <c r="G33" s="156" t="s">
        <v>220</v>
      </c>
      <c r="H33" s="156" t="s">
        <v>229</v>
      </c>
      <c r="I33" s="156" t="s">
        <v>230</v>
      </c>
      <c r="J33" s="156" t="s">
        <v>231</v>
      </c>
    </row>
    <row r="34" spans="1:10">
      <c r="A34" s="304" t="s">
        <v>239</v>
      </c>
      <c r="B34" s="305"/>
      <c r="C34" s="305"/>
      <c r="D34" s="305"/>
      <c r="E34" s="306"/>
      <c r="F34" s="144">
        <v>0</v>
      </c>
      <c r="G34" s="144">
        <f>F37</f>
        <v>0</v>
      </c>
      <c r="H34" s="144">
        <f>G37</f>
        <v>0</v>
      </c>
      <c r="I34" s="144">
        <f>H37</f>
        <v>0</v>
      </c>
      <c r="J34" s="145">
        <f>I37</f>
        <v>0</v>
      </c>
    </row>
    <row r="35" spans="1:10" ht="28.5" customHeight="1">
      <c r="A35" s="304" t="s">
        <v>8</v>
      </c>
      <c r="B35" s="305"/>
      <c r="C35" s="305"/>
      <c r="D35" s="305"/>
      <c r="E35" s="306"/>
      <c r="F35" s="144">
        <v>0</v>
      </c>
      <c r="G35" s="144">
        <v>0</v>
      </c>
      <c r="H35" s="144">
        <v>0</v>
      </c>
      <c r="I35" s="144">
        <v>0</v>
      </c>
      <c r="J35" s="145">
        <v>0</v>
      </c>
    </row>
    <row r="36" spans="1:10">
      <c r="A36" s="304" t="s">
        <v>243</v>
      </c>
      <c r="B36" s="313"/>
      <c r="C36" s="313"/>
      <c r="D36" s="313"/>
      <c r="E36" s="314"/>
      <c r="F36" s="144">
        <v>0</v>
      </c>
      <c r="G36" s="144">
        <v>0</v>
      </c>
      <c r="H36" s="144">
        <v>0</v>
      </c>
      <c r="I36" s="144">
        <v>0</v>
      </c>
      <c r="J36" s="145">
        <v>0</v>
      </c>
    </row>
    <row r="37" spans="1:10" ht="15" customHeight="1">
      <c r="A37" s="300" t="s">
        <v>240</v>
      </c>
      <c r="B37" s="301"/>
      <c r="C37" s="301"/>
      <c r="D37" s="301"/>
      <c r="E37" s="301"/>
      <c r="F37" s="157">
        <f>F34-F35+F36</f>
        <v>0</v>
      </c>
      <c r="G37" s="157">
        <f t="shared" ref="G37:J37" si="7">G34-G35+G36</f>
        <v>0</v>
      </c>
      <c r="H37" s="157">
        <f t="shared" si="7"/>
        <v>0</v>
      </c>
      <c r="I37" s="157">
        <f t="shared" si="7"/>
        <v>0</v>
      </c>
      <c r="J37" s="158">
        <f t="shared" si="7"/>
        <v>0</v>
      </c>
    </row>
    <row r="38" spans="1:10" ht="17.25" customHeight="1">
      <c r="A38" s="159"/>
      <c r="B38" s="159"/>
      <c r="C38" s="159"/>
      <c r="D38" s="159"/>
      <c r="E38" s="159"/>
      <c r="F38" s="159"/>
      <c r="G38" s="159"/>
      <c r="H38" s="159"/>
      <c r="I38" s="159"/>
      <c r="J38" s="159"/>
    </row>
    <row r="39" spans="1:10">
      <c r="A39" s="298"/>
      <c r="B39" s="299"/>
      <c r="C39" s="299"/>
      <c r="D39" s="299"/>
      <c r="E39" s="299"/>
      <c r="F39" s="299"/>
      <c r="G39" s="299"/>
      <c r="H39" s="299"/>
      <c r="I39" s="299"/>
      <c r="J39" s="299"/>
    </row>
    <row r="40" spans="1:10" ht="9" customHeight="1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98"/>
  <sheetViews>
    <sheetView view="pageBreakPreview" zoomScale="80" zoomScaleNormal="90" zoomScaleSheetLayoutView="80" workbookViewId="0">
      <selection activeCell="H125" sqref="H125"/>
    </sheetView>
  </sheetViews>
  <sheetFormatPr defaultRowHeight="15"/>
  <cols>
    <col min="1" max="1" width="7.85546875" customWidth="1"/>
    <col min="2" max="2" width="8.85546875" customWidth="1"/>
    <col min="3" max="3" width="12" hidden="1" customWidth="1"/>
    <col min="4" max="4" width="9" hidden="1" customWidth="1"/>
    <col min="5" max="10" width="26.7109375" customWidth="1"/>
    <col min="11" max="11" width="12.42578125" customWidth="1"/>
    <col min="12" max="12" width="13.42578125" customWidth="1"/>
    <col min="13" max="13" width="11.7109375" bestFit="1" customWidth="1"/>
    <col min="14" max="58" width="9" customWidth="1"/>
    <col min="59" max="1018" width="12.140625" customWidth="1"/>
    <col min="1019" max="1019" width="9.140625" customWidth="1"/>
  </cols>
  <sheetData>
    <row r="1" spans="1:58" ht="42" customHeight="1">
      <c r="A1" s="326" t="s">
        <v>283</v>
      </c>
      <c r="B1" s="326"/>
      <c r="C1" s="326"/>
      <c r="D1" s="326"/>
      <c r="E1" s="326"/>
      <c r="F1" s="326"/>
      <c r="G1" s="326"/>
      <c r="H1" s="326"/>
      <c r="I1" s="326"/>
      <c r="J1" s="326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</row>
    <row r="2" spans="1:58" ht="18" customHeight="1">
      <c r="A2" s="1"/>
      <c r="B2" s="1"/>
      <c r="C2" s="1"/>
      <c r="D2" s="1"/>
      <c r="E2" s="1"/>
      <c r="F2" s="1"/>
      <c r="G2" s="1"/>
      <c r="H2" s="1"/>
      <c r="I2" s="1"/>
      <c r="J2" s="1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</row>
    <row r="3" spans="1:58" ht="15.75" customHeight="1">
      <c r="A3" s="326" t="s">
        <v>0</v>
      </c>
      <c r="B3" s="326"/>
      <c r="C3" s="326"/>
      <c r="D3" s="326"/>
      <c r="E3" s="326"/>
      <c r="F3" s="326"/>
      <c r="G3" s="326"/>
      <c r="H3" s="326"/>
      <c r="I3" s="326"/>
      <c r="J3" s="326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</row>
    <row r="4" spans="1:58" ht="18">
      <c r="A4" s="1"/>
      <c r="B4" s="1"/>
      <c r="C4" s="1"/>
      <c r="D4" s="1"/>
      <c r="E4" s="1"/>
      <c r="F4" s="1"/>
      <c r="G4" s="1"/>
      <c r="H4" s="1"/>
      <c r="I4" s="2"/>
      <c r="J4" s="2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</row>
    <row r="5" spans="1:58" ht="18" customHeight="1">
      <c r="A5" s="326" t="s">
        <v>10</v>
      </c>
      <c r="B5" s="326"/>
      <c r="C5" s="326"/>
      <c r="D5" s="326"/>
      <c r="E5" s="326"/>
      <c r="F5" s="326"/>
      <c r="G5" s="326"/>
      <c r="H5" s="326"/>
      <c r="I5" s="326"/>
      <c r="J5" s="326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</row>
    <row r="6" spans="1:58" ht="18">
      <c r="A6" s="1"/>
      <c r="B6" s="1"/>
      <c r="C6" s="1"/>
      <c r="D6" s="1"/>
      <c r="E6" s="1"/>
      <c r="F6" s="1"/>
      <c r="G6" s="1"/>
      <c r="H6" s="1"/>
      <c r="I6" s="2"/>
      <c r="J6" s="2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</row>
    <row r="7" spans="1:58" ht="15.75" customHeight="1">
      <c r="A7" s="326" t="s">
        <v>244</v>
      </c>
      <c r="B7" s="326"/>
      <c r="C7" s="326"/>
      <c r="D7" s="326"/>
      <c r="E7" s="326"/>
      <c r="F7" s="326"/>
      <c r="G7" s="326"/>
      <c r="H7" s="326"/>
      <c r="I7" s="326"/>
      <c r="J7" s="326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58" ht="18">
      <c r="A8" s="1"/>
      <c r="B8" s="1"/>
      <c r="C8" s="1"/>
      <c r="D8" s="1"/>
      <c r="E8" s="1"/>
      <c r="F8" s="1"/>
      <c r="G8" s="1"/>
      <c r="H8" s="1"/>
      <c r="I8" s="2"/>
      <c r="J8" s="109" t="s">
        <v>218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</row>
    <row r="9" spans="1:58">
      <c r="A9" s="3" t="s">
        <v>11</v>
      </c>
      <c r="B9" s="4" t="s">
        <v>12</v>
      </c>
      <c r="C9" s="4" t="s">
        <v>13</v>
      </c>
      <c r="D9" s="4" t="s">
        <v>14</v>
      </c>
      <c r="E9" s="4" t="s">
        <v>16</v>
      </c>
      <c r="F9" s="4" t="s">
        <v>286</v>
      </c>
      <c r="G9" s="3" t="s">
        <v>287</v>
      </c>
      <c r="H9" s="3" t="s">
        <v>288</v>
      </c>
      <c r="I9" s="3" t="s">
        <v>219</v>
      </c>
      <c r="J9" s="3" t="s">
        <v>289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</row>
    <row r="10" spans="1:58" ht="15.75" customHeight="1">
      <c r="A10" s="5">
        <v>6</v>
      </c>
      <c r="B10" s="5"/>
      <c r="C10" s="5"/>
      <c r="D10" s="5"/>
      <c r="E10" s="5" t="s">
        <v>17</v>
      </c>
      <c r="F10" s="6">
        <f>F11+F22+F26+F29+F35+F39</f>
        <v>2540578.94</v>
      </c>
      <c r="G10" s="6">
        <f>G11+G22+G26+G29+G35+G39</f>
        <v>3157639.5100000002</v>
      </c>
      <c r="H10" s="6">
        <f>H11+H22+H26+H29+H35+H39</f>
        <v>3243292</v>
      </c>
      <c r="I10" s="6">
        <f t="shared" ref="I10:J10" si="0">I11+I22+I26+I29+I35+I39</f>
        <v>3301292</v>
      </c>
      <c r="J10" s="6">
        <f t="shared" si="0"/>
        <v>3301292</v>
      </c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</row>
    <row r="11" spans="1:58" s="89" customFormat="1" ht="38.25">
      <c r="A11" s="208"/>
      <c r="B11" s="208">
        <v>63</v>
      </c>
      <c r="C11" s="208"/>
      <c r="D11" s="208"/>
      <c r="E11" s="208" t="s">
        <v>18</v>
      </c>
      <c r="F11" s="209">
        <f>F12+F14+F17+F19</f>
        <v>2183889.6799999997</v>
      </c>
      <c r="G11" s="209">
        <f>G12+G14+G17+G19</f>
        <v>2642406.89</v>
      </c>
      <c r="H11" s="209">
        <f>H12+H14+H17+H19</f>
        <v>2731740</v>
      </c>
      <c r="I11" s="209">
        <f>I12+I14+I17+I19</f>
        <v>2789740</v>
      </c>
      <c r="J11" s="209">
        <f t="shared" ref="J11" si="1">J12+J14+J17+J19</f>
        <v>2789740</v>
      </c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</row>
    <row r="12" spans="1:58" s="89" customFormat="1" ht="38.25" hidden="1">
      <c r="A12" s="210"/>
      <c r="B12" s="210"/>
      <c r="C12" s="210">
        <v>632</v>
      </c>
      <c r="D12" s="210"/>
      <c r="E12" s="210" t="s">
        <v>19</v>
      </c>
      <c r="F12" s="211">
        <f t="shared" ref="F12:J12" si="2">F13</f>
        <v>39066</v>
      </c>
      <c r="G12" s="211">
        <f t="shared" si="2"/>
        <v>10000</v>
      </c>
      <c r="H12" s="211">
        <f t="shared" si="2"/>
        <v>5000</v>
      </c>
      <c r="I12" s="211">
        <f t="shared" si="2"/>
        <v>50000</v>
      </c>
      <c r="J12" s="211">
        <f t="shared" si="2"/>
        <v>50000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</row>
    <row r="13" spans="1:58" s="89" customFormat="1" ht="25.5" hidden="1">
      <c r="A13" s="212"/>
      <c r="B13" s="213"/>
      <c r="C13" s="213"/>
      <c r="D13" s="213">
        <v>6323</v>
      </c>
      <c r="E13" s="213" t="s">
        <v>20</v>
      </c>
      <c r="F13" s="214">
        <v>39066</v>
      </c>
      <c r="G13" s="214">
        <v>10000</v>
      </c>
      <c r="H13" s="214">
        <v>5000</v>
      </c>
      <c r="I13" s="214">
        <v>50000</v>
      </c>
      <c r="J13" s="214">
        <v>50000</v>
      </c>
      <c r="M13" s="97"/>
    </row>
    <row r="14" spans="1:58" s="89" customFormat="1" ht="38.25" hidden="1">
      <c r="A14" s="210"/>
      <c r="B14" s="210"/>
      <c r="C14" s="210">
        <v>636</v>
      </c>
      <c r="D14" s="210"/>
      <c r="E14" s="210" t="s">
        <v>21</v>
      </c>
      <c r="F14" s="211">
        <f t="shared" ref="F14:G14" si="3">F15+F16</f>
        <v>2084288.59</v>
      </c>
      <c r="G14" s="211">
        <f t="shared" si="3"/>
        <v>2601775.29</v>
      </c>
      <c r="H14" s="211">
        <f>H15+H16</f>
        <v>2721440</v>
      </c>
      <c r="I14" s="211">
        <f>I15+I16</f>
        <v>2721440</v>
      </c>
      <c r="J14" s="211">
        <f>J15+J16</f>
        <v>2721440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</row>
    <row r="15" spans="1:58" s="89" customFormat="1" ht="45.75" hidden="1" customHeight="1">
      <c r="A15" s="212"/>
      <c r="B15" s="213"/>
      <c r="C15" s="213"/>
      <c r="D15" s="213">
        <v>6361</v>
      </c>
      <c r="E15" s="213" t="s">
        <v>22</v>
      </c>
      <c r="F15" s="214">
        <v>2058081.85</v>
      </c>
      <c r="G15" s="214">
        <v>2578217.84</v>
      </c>
      <c r="H15" s="214">
        <v>2694510</v>
      </c>
      <c r="I15" s="214">
        <v>2694510</v>
      </c>
      <c r="J15" s="214">
        <v>2694510</v>
      </c>
    </row>
    <row r="16" spans="1:58" s="89" customFormat="1" ht="51" hidden="1">
      <c r="A16" s="212"/>
      <c r="B16" s="213"/>
      <c r="C16" s="213"/>
      <c r="D16" s="213">
        <v>6362</v>
      </c>
      <c r="E16" s="213" t="s">
        <v>23</v>
      </c>
      <c r="F16" s="214">
        <v>26206.74</v>
      </c>
      <c r="G16" s="214">
        <v>23557.45</v>
      </c>
      <c r="H16" s="214">
        <v>26930</v>
      </c>
      <c r="I16" s="214">
        <v>26930</v>
      </c>
      <c r="J16" s="214">
        <v>26930</v>
      </c>
    </row>
    <row r="17" spans="1:58" s="89" customFormat="1" ht="25.5" hidden="1">
      <c r="A17" s="215"/>
      <c r="B17" s="215"/>
      <c r="C17" s="215">
        <v>638</v>
      </c>
      <c r="D17" s="215"/>
      <c r="E17" s="216" t="s">
        <v>25</v>
      </c>
      <c r="F17" s="211">
        <f t="shared" ref="F17:G17" si="4">F18</f>
        <v>59621.19</v>
      </c>
      <c r="G17" s="211">
        <f t="shared" si="4"/>
        <v>10000</v>
      </c>
      <c r="H17" s="211">
        <f t="shared" ref="H17:J17" si="5">H18</f>
        <v>5000</v>
      </c>
      <c r="I17" s="211">
        <f t="shared" si="5"/>
        <v>18000</v>
      </c>
      <c r="J17" s="211">
        <f t="shared" si="5"/>
        <v>18000</v>
      </c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</row>
    <row r="18" spans="1:58" s="89" customFormat="1" ht="25.5" hidden="1">
      <c r="A18" s="217"/>
      <c r="B18" s="217"/>
      <c r="C18" s="217"/>
      <c r="D18" s="217">
        <v>6381</v>
      </c>
      <c r="E18" s="218" t="s">
        <v>26</v>
      </c>
      <c r="F18" s="214">
        <v>59621.19</v>
      </c>
      <c r="G18" s="214">
        <v>10000</v>
      </c>
      <c r="H18" s="214">
        <v>5000</v>
      </c>
      <c r="I18" s="214">
        <v>18000</v>
      </c>
      <c r="J18" s="214">
        <v>18000</v>
      </c>
    </row>
    <row r="19" spans="1:58" s="89" customFormat="1" ht="38.25" hidden="1" customHeight="1">
      <c r="A19" s="215"/>
      <c r="B19" s="215"/>
      <c r="C19" s="215">
        <v>639</v>
      </c>
      <c r="D19" s="215"/>
      <c r="E19" s="216" t="s">
        <v>271</v>
      </c>
      <c r="F19" s="211">
        <f>SUM(F20:F21)</f>
        <v>913.9</v>
      </c>
      <c r="G19" s="211">
        <f t="shared" ref="G19:J19" si="6">SUM(G20:G21)</f>
        <v>20631.599999999999</v>
      </c>
      <c r="H19" s="211">
        <f t="shared" si="6"/>
        <v>300</v>
      </c>
      <c r="I19" s="211">
        <f t="shared" si="6"/>
        <v>300</v>
      </c>
      <c r="J19" s="211">
        <f t="shared" si="6"/>
        <v>300</v>
      </c>
    </row>
    <row r="20" spans="1:58" s="89" customFormat="1" ht="38.25" hidden="1">
      <c r="A20" s="217"/>
      <c r="B20" s="217"/>
      <c r="C20" s="217"/>
      <c r="D20" s="217">
        <v>6391</v>
      </c>
      <c r="E20" s="218" t="s">
        <v>304</v>
      </c>
      <c r="F20" s="214">
        <v>0</v>
      </c>
      <c r="G20" s="214">
        <v>0</v>
      </c>
      <c r="H20" s="214">
        <v>300</v>
      </c>
      <c r="I20" s="214">
        <v>300</v>
      </c>
      <c r="J20" s="214">
        <v>300</v>
      </c>
    </row>
    <row r="21" spans="1:58" s="89" customFormat="1" ht="51" hidden="1">
      <c r="A21" s="217"/>
      <c r="B21" s="217"/>
      <c r="C21" s="217"/>
      <c r="D21" s="217">
        <v>6393</v>
      </c>
      <c r="E21" s="218" t="s">
        <v>272</v>
      </c>
      <c r="F21" s="214">
        <v>913.9</v>
      </c>
      <c r="G21" s="214">
        <v>20631.599999999999</v>
      </c>
      <c r="H21" s="214">
        <v>0</v>
      </c>
      <c r="I21" s="214">
        <v>0</v>
      </c>
      <c r="J21" s="214">
        <v>0</v>
      </c>
    </row>
    <row r="22" spans="1:58" s="89" customFormat="1" ht="38.25" customHeight="1">
      <c r="A22" s="219"/>
      <c r="B22" s="219">
        <v>64</v>
      </c>
      <c r="C22" s="219"/>
      <c r="D22" s="219"/>
      <c r="E22" s="219" t="s">
        <v>27</v>
      </c>
      <c r="F22" s="209">
        <f t="shared" ref="F22:G22" si="7">F23</f>
        <v>0.54</v>
      </c>
      <c r="G22" s="209">
        <f t="shared" si="7"/>
        <v>2</v>
      </c>
      <c r="H22" s="209">
        <f t="shared" ref="H22:J22" si="8">H23</f>
        <v>2</v>
      </c>
      <c r="I22" s="209">
        <f t="shared" si="8"/>
        <v>2</v>
      </c>
      <c r="J22" s="209">
        <f t="shared" si="8"/>
        <v>2</v>
      </c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</row>
    <row r="23" spans="1:58" s="89" customFormat="1" ht="38.25" hidden="1" customHeight="1">
      <c r="A23" s="215"/>
      <c r="B23" s="215"/>
      <c r="C23" s="215">
        <v>641</v>
      </c>
      <c r="D23" s="215"/>
      <c r="E23" s="216" t="s">
        <v>28</v>
      </c>
      <c r="F23" s="211">
        <f t="shared" ref="F23:G23" si="9">SUM(F24:F25)</f>
        <v>0.54</v>
      </c>
      <c r="G23" s="211">
        <f t="shared" si="9"/>
        <v>2</v>
      </c>
      <c r="H23" s="211">
        <f t="shared" ref="H23:J23" si="10">SUM(H24:H25)</f>
        <v>2</v>
      </c>
      <c r="I23" s="211">
        <f t="shared" si="10"/>
        <v>2</v>
      </c>
      <c r="J23" s="211">
        <f t="shared" si="10"/>
        <v>2</v>
      </c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</row>
    <row r="24" spans="1:58" s="89" customFormat="1" ht="38.25" hidden="1" customHeight="1">
      <c r="A24" s="217"/>
      <c r="B24" s="217"/>
      <c r="C24" s="217"/>
      <c r="D24" s="217">
        <v>6413</v>
      </c>
      <c r="E24" s="218" t="s">
        <v>29</v>
      </c>
      <c r="F24" s="214">
        <v>0.54</v>
      </c>
      <c r="G24" s="214">
        <v>2</v>
      </c>
      <c r="H24" s="214">
        <v>2</v>
      </c>
      <c r="I24" s="214">
        <v>2</v>
      </c>
      <c r="J24" s="214">
        <v>2</v>
      </c>
    </row>
    <row r="25" spans="1:58" s="89" customFormat="1" ht="38.25" hidden="1" customHeight="1">
      <c r="A25" s="217"/>
      <c r="B25" s="217"/>
      <c r="C25" s="217"/>
      <c r="D25" s="217">
        <v>6415</v>
      </c>
      <c r="E25" s="218" t="s">
        <v>30</v>
      </c>
      <c r="F25" s="214">
        <v>0</v>
      </c>
      <c r="G25" s="214">
        <v>0</v>
      </c>
      <c r="H25" s="214">
        <v>0</v>
      </c>
      <c r="I25" s="214">
        <v>0</v>
      </c>
      <c r="J25" s="214">
        <v>0</v>
      </c>
    </row>
    <row r="26" spans="1:58" s="89" customFormat="1" ht="51">
      <c r="A26" s="219"/>
      <c r="B26" s="219">
        <v>65</v>
      </c>
      <c r="C26" s="219"/>
      <c r="D26" s="219"/>
      <c r="E26" s="220" t="s">
        <v>32</v>
      </c>
      <c r="F26" s="209">
        <f t="shared" ref="F26:G27" si="11">F27</f>
        <v>19308.61</v>
      </c>
      <c r="G26" s="209">
        <f t="shared" si="11"/>
        <v>16100</v>
      </c>
      <c r="H26" s="209">
        <f t="shared" ref="H26:J27" si="12">H27</f>
        <v>17900</v>
      </c>
      <c r="I26" s="209">
        <f t="shared" si="12"/>
        <v>17900</v>
      </c>
      <c r="J26" s="209">
        <f t="shared" si="12"/>
        <v>17900</v>
      </c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</row>
    <row r="27" spans="1:58" s="89" customFormat="1" ht="25.5" hidden="1">
      <c r="A27" s="215"/>
      <c r="B27" s="215"/>
      <c r="C27" s="215">
        <v>652</v>
      </c>
      <c r="D27" s="215"/>
      <c r="E27" s="216" t="s">
        <v>33</v>
      </c>
      <c r="F27" s="211">
        <f t="shared" si="11"/>
        <v>19308.61</v>
      </c>
      <c r="G27" s="211">
        <f t="shared" si="11"/>
        <v>16100</v>
      </c>
      <c r="H27" s="211">
        <f t="shared" si="12"/>
        <v>17900</v>
      </c>
      <c r="I27" s="211">
        <f t="shared" si="12"/>
        <v>17900</v>
      </c>
      <c r="J27" s="211">
        <f t="shared" si="12"/>
        <v>17900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</row>
    <row r="28" spans="1:58" s="89" customFormat="1" hidden="1">
      <c r="A28" s="217"/>
      <c r="B28" s="217"/>
      <c r="C28" s="217"/>
      <c r="D28" s="217">
        <v>6526</v>
      </c>
      <c r="E28" s="218" t="s">
        <v>34</v>
      </c>
      <c r="F28" s="214">
        <v>19308.61</v>
      </c>
      <c r="G28" s="214">
        <v>16100</v>
      </c>
      <c r="H28" s="214">
        <v>17900</v>
      </c>
      <c r="I28" s="214">
        <v>17900</v>
      </c>
      <c r="J28" s="214">
        <v>17900</v>
      </c>
    </row>
    <row r="29" spans="1:58" s="89" customFormat="1" ht="51">
      <c r="A29" s="219"/>
      <c r="B29" s="219">
        <v>66</v>
      </c>
      <c r="C29" s="219"/>
      <c r="D29" s="219"/>
      <c r="E29" s="220" t="s">
        <v>36</v>
      </c>
      <c r="F29" s="209">
        <f>F30+F33</f>
        <v>76902.429999999993</v>
      </c>
      <c r="G29" s="209">
        <f>G30+G33</f>
        <v>85328</v>
      </c>
      <c r="H29" s="209">
        <f>H30+H33</f>
        <v>93348</v>
      </c>
      <c r="I29" s="209">
        <f>I30+I33</f>
        <v>93348</v>
      </c>
      <c r="J29" s="209">
        <f>J30+J33</f>
        <v>93348</v>
      </c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</row>
    <row r="30" spans="1:58" s="89" customFormat="1" ht="38.25" hidden="1">
      <c r="A30" s="215"/>
      <c r="B30" s="215"/>
      <c r="C30" s="215">
        <v>661</v>
      </c>
      <c r="D30" s="215"/>
      <c r="E30" s="216" t="s">
        <v>37</v>
      </c>
      <c r="F30" s="211">
        <f>SUM(F31:F32)</f>
        <v>73304.73</v>
      </c>
      <c r="G30" s="211">
        <f t="shared" ref="G30:H30" si="13">SUM(G31:G32)</f>
        <v>83628</v>
      </c>
      <c r="H30" s="211">
        <f t="shared" si="13"/>
        <v>91048</v>
      </c>
      <c r="I30" s="211">
        <f t="shared" ref="I30" si="14">SUM(I31:I32)</f>
        <v>91048</v>
      </c>
      <c r="J30" s="211">
        <f t="shared" ref="J30" si="15">SUM(J31:J32)</f>
        <v>91048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</row>
    <row r="31" spans="1:58" s="89" customFormat="1" ht="25.5" hidden="1">
      <c r="A31" s="217"/>
      <c r="B31" s="217"/>
      <c r="C31" s="217"/>
      <c r="D31" s="217">
        <v>6614</v>
      </c>
      <c r="E31" s="218" t="s">
        <v>222</v>
      </c>
      <c r="F31" s="214">
        <v>365.37</v>
      </c>
      <c r="G31" s="214">
        <v>0</v>
      </c>
      <c r="H31" s="214">
        <v>0</v>
      </c>
      <c r="I31" s="214">
        <v>0</v>
      </c>
      <c r="J31" s="214">
        <v>0</v>
      </c>
    </row>
    <row r="32" spans="1:58" s="89" customFormat="1" hidden="1">
      <c r="A32" s="217"/>
      <c r="B32" s="217"/>
      <c r="C32" s="217"/>
      <c r="D32" s="217">
        <v>6615</v>
      </c>
      <c r="E32" s="218" t="s">
        <v>38</v>
      </c>
      <c r="F32" s="214">
        <v>72939.360000000001</v>
      </c>
      <c r="G32" s="214">
        <v>83628</v>
      </c>
      <c r="H32" s="214">
        <v>91048</v>
      </c>
      <c r="I32" s="214">
        <v>91048</v>
      </c>
      <c r="J32" s="214">
        <v>91048</v>
      </c>
    </row>
    <row r="33" spans="1:58" s="89" customFormat="1" ht="66.599999999999994" hidden="1" customHeight="1">
      <c r="A33" s="215"/>
      <c r="B33" s="215"/>
      <c r="C33" s="215">
        <v>663</v>
      </c>
      <c r="D33" s="215"/>
      <c r="E33" s="216" t="s">
        <v>39</v>
      </c>
      <c r="F33" s="211">
        <f t="shared" ref="F33:G33" si="16">F34</f>
        <v>3597.7</v>
      </c>
      <c r="G33" s="211">
        <f t="shared" si="16"/>
        <v>1700</v>
      </c>
      <c r="H33" s="211">
        <f t="shared" ref="H33:J33" si="17">H34</f>
        <v>2300</v>
      </c>
      <c r="I33" s="211">
        <f t="shared" si="17"/>
        <v>2300</v>
      </c>
      <c r="J33" s="211">
        <f t="shared" si="17"/>
        <v>2300</v>
      </c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</row>
    <row r="34" spans="1:58" s="89" customFormat="1" hidden="1">
      <c r="A34" s="217"/>
      <c r="B34" s="217"/>
      <c r="C34" s="217"/>
      <c r="D34" s="217">
        <v>6631</v>
      </c>
      <c r="E34" s="218" t="s">
        <v>40</v>
      </c>
      <c r="F34" s="214">
        <v>3597.7</v>
      </c>
      <c r="G34" s="214">
        <v>1700</v>
      </c>
      <c r="H34" s="214">
        <v>2300</v>
      </c>
      <c r="I34" s="214">
        <v>2300</v>
      </c>
      <c r="J34" s="214">
        <v>2300</v>
      </c>
    </row>
    <row r="35" spans="1:58" s="89" customFormat="1" ht="49.7" customHeight="1">
      <c r="A35" s="219"/>
      <c r="B35" s="219">
        <v>67</v>
      </c>
      <c r="C35" s="219"/>
      <c r="D35" s="219"/>
      <c r="E35" s="208" t="s">
        <v>42</v>
      </c>
      <c r="F35" s="209">
        <f t="shared" ref="F35:G35" si="18">F36</f>
        <v>257528.97</v>
      </c>
      <c r="G35" s="209">
        <f t="shared" si="18"/>
        <v>412802.62</v>
      </c>
      <c r="H35" s="209">
        <v>399802</v>
      </c>
      <c r="I35" s="209">
        <v>399802</v>
      </c>
      <c r="J35" s="209">
        <v>399802</v>
      </c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</row>
    <row r="36" spans="1:58" s="89" customFormat="1" ht="51" hidden="1">
      <c r="A36" s="215"/>
      <c r="B36" s="215"/>
      <c r="C36" s="215">
        <v>671</v>
      </c>
      <c r="D36" s="215"/>
      <c r="E36" s="210" t="s">
        <v>43</v>
      </c>
      <c r="F36" s="211">
        <f t="shared" ref="F36:G36" si="19">SUM(F37:F38)</f>
        <v>257528.97</v>
      </c>
      <c r="G36" s="211">
        <f t="shared" si="19"/>
        <v>412802.62</v>
      </c>
      <c r="H36" s="211">
        <f t="shared" ref="H36:I36" si="20">SUM(H37:H38)</f>
        <v>299802</v>
      </c>
      <c r="I36" s="211">
        <f t="shared" si="20"/>
        <v>299802</v>
      </c>
      <c r="J36" s="211">
        <f>SUM(J37:J38)</f>
        <v>299802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</row>
    <row r="37" spans="1:58" s="89" customFormat="1" ht="38.25" hidden="1">
      <c r="A37" s="217"/>
      <c r="B37" s="217"/>
      <c r="C37" s="217"/>
      <c r="D37" s="217">
        <v>6711</v>
      </c>
      <c r="E37" s="213" t="s">
        <v>44</v>
      </c>
      <c r="F37" s="214">
        <v>229872.51</v>
      </c>
      <c r="G37" s="214">
        <v>291602.62</v>
      </c>
      <c r="H37" s="214">
        <v>299802</v>
      </c>
      <c r="I37" s="214">
        <v>299802</v>
      </c>
      <c r="J37" s="214">
        <v>299802</v>
      </c>
    </row>
    <row r="38" spans="1:58" s="89" customFormat="1" ht="51" hidden="1">
      <c r="A38" s="217"/>
      <c r="B38" s="217"/>
      <c r="C38" s="217"/>
      <c r="D38" s="217">
        <v>6712</v>
      </c>
      <c r="E38" s="213" t="s">
        <v>45</v>
      </c>
      <c r="F38" s="214">
        <v>27656.46</v>
      </c>
      <c r="G38" s="214">
        <v>121200</v>
      </c>
      <c r="H38" s="214">
        <v>0</v>
      </c>
      <c r="I38" s="214">
        <v>0</v>
      </c>
      <c r="J38" s="214">
        <v>0</v>
      </c>
    </row>
    <row r="39" spans="1:58" s="89" customFormat="1">
      <c r="A39" s="219"/>
      <c r="B39" s="219">
        <v>68</v>
      </c>
      <c r="C39" s="219"/>
      <c r="D39" s="219"/>
      <c r="E39" s="220" t="s">
        <v>48</v>
      </c>
      <c r="F39" s="209">
        <f t="shared" ref="F39:G40" si="21">F40</f>
        <v>2948.71</v>
      </c>
      <c r="G39" s="209">
        <f t="shared" si="21"/>
        <v>1000</v>
      </c>
      <c r="H39" s="209">
        <f t="shared" ref="H39:J40" si="22">H40</f>
        <v>500</v>
      </c>
      <c r="I39" s="209">
        <f t="shared" si="22"/>
        <v>500</v>
      </c>
      <c r="J39" s="209">
        <f t="shared" si="22"/>
        <v>500</v>
      </c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</row>
    <row r="40" spans="1:58" hidden="1">
      <c r="A40" s="15"/>
      <c r="B40" s="15"/>
      <c r="C40" s="15">
        <v>683</v>
      </c>
      <c r="D40" s="15"/>
      <c r="E40" s="16" t="s">
        <v>48</v>
      </c>
      <c r="F40" s="10">
        <f t="shared" si="21"/>
        <v>2948.71</v>
      </c>
      <c r="G40" s="10">
        <f t="shared" si="21"/>
        <v>1000</v>
      </c>
      <c r="H40" s="10">
        <f t="shared" si="22"/>
        <v>500</v>
      </c>
      <c r="I40" s="10">
        <f>I41</f>
        <v>500</v>
      </c>
      <c r="J40" s="10">
        <f t="shared" si="22"/>
        <v>500</v>
      </c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</row>
    <row r="41" spans="1:58" hidden="1">
      <c r="A41" s="17"/>
      <c r="B41" s="17"/>
      <c r="C41" s="17"/>
      <c r="D41" s="17">
        <v>6831</v>
      </c>
      <c r="E41" s="19" t="s">
        <v>48</v>
      </c>
      <c r="F41" s="12">
        <v>2948.71</v>
      </c>
      <c r="G41" s="12">
        <v>1000</v>
      </c>
      <c r="H41" s="12">
        <v>500</v>
      </c>
      <c r="I41" s="12">
        <v>500</v>
      </c>
      <c r="J41" s="12">
        <v>500</v>
      </c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</row>
    <row r="42" spans="1:58" ht="15.75" customHeight="1">
      <c r="A42" s="206">
        <v>9</v>
      </c>
      <c r="B42" s="206"/>
      <c r="C42" s="206"/>
      <c r="D42" s="206"/>
      <c r="E42" s="206" t="s">
        <v>306</v>
      </c>
      <c r="F42" s="6">
        <f>F43</f>
        <v>79481.13</v>
      </c>
      <c r="G42" s="6">
        <f t="shared" ref="G42:J42" si="23">G43</f>
        <v>55000</v>
      </c>
      <c r="H42" s="6">
        <f t="shared" si="23"/>
        <v>58000</v>
      </c>
      <c r="I42" s="6">
        <f t="shared" si="23"/>
        <v>0</v>
      </c>
      <c r="J42" s="6">
        <f t="shared" si="23"/>
        <v>0</v>
      </c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</row>
    <row r="43" spans="1:58" s="89" customFormat="1">
      <c r="A43" s="219"/>
      <c r="B43" s="219">
        <v>92</v>
      </c>
      <c r="C43" s="219"/>
      <c r="D43" s="219"/>
      <c r="E43" s="220" t="s">
        <v>305</v>
      </c>
      <c r="F43" s="209">
        <f>F44</f>
        <v>79481.13</v>
      </c>
      <c r="G43" s="209">
        <f t="shared" ref="G43:J43" si="24">G44</f>
        <v>55000</v>
      </c>
      <c r="H43" s="209">
        <f t="shared" si="24"/>
        <v>58000</v>
      </c>
      <c r="I43" s="209">
        <f t="shared" si="24"/>
        <v>0</v>
      </c>
      <c r="J43" s="209">
        <f t="shared" si="24"/>
        <v>0</v>
      </c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</row>
    <row r="44" spans="1:58" hidden="1">
      <c r="A44" s="15"/>
      <c r="B44" s="15"/>
      <c r="C44" s="15">
        <v>922</v>
      </c>
      <c r="D44" s="15"/>
      <c r="E44" s="16" t="s">
        <v>307</v>
      </c>
      <c r="F44" s="10">
        <f>F45</f>
        <v>79481.13</v>
      </c>
      <c r="G44" s="10">
        <f t="shared" ref="G44:J44" si="25">G45</f>
        <v>55000</v>
      </c>
      <c r="H44" s="10">
        <f t="shared" si="25"/>
        <v>58000</v>
      </c>
      <c r="I44" s="10">
        <f t="shared" si="25"/>
        <v>0</v>
      </c>
      <c r="J44" s="10">
        <f t="shared" si="25"/>
        <v>0</v>
      </c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</row>
    <row r="45" spans="1:58" hidden="1">
      <c r="A45" s="17"/>
      <c r="B45" s="17"/>
      <c r="C45" s="17"/>
      <c r="D45" s="17">
        <v>9221</v>
      </c>
      <c r="E45" s="19" t="s">
        <v>308</v>
      </c>
      <c r="F45" s="12">
        <v>79481.13</v>
      </c>
      <c r="G45" s="12">
        <v>55000</v>
      </c>
      <c r="H45" s="12">
        <v>58000</v>
      </c>
      <c r="I45" s="12">
        <v>0</v>
      </c>
      <c r="J45" s="12">
        <v>0</v>
      </c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</row>
    <row r="46" spans="1:58">
      <c r="A46" s="20"/>
      <c r="B46" s="20"/>
      <c r="C46" s="20"/>
      <c r="D46" s="20"/>
      <c r="E46" s="21"/>
      <c r="F46" s="12"/>
      <c r="G46" s="12"/>
      <c r="H46" s="12"/>
      <c r="I46" s="12"/>
      <c r="J46" s="12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</row>
    <row r="47" spans="1:58" s="24" customFormat="1">
      <c r="A47" s="327" t="s">
        <v>315</v>
      </c>
      <c r="B47" s="327"/>
      <c r="C47" s="327"/>
      <c r="D47" s="327"/>
      <c r="E47" s="327"/>
      <c r="F47" s="23">
        <f>F10+F42</f>
        <v>2620060.0699999998</v>
      </c>
      <c r="G47" s="23">
        <f t="shared" ref="G47:J47" si="26">G10+G42</f>
        <v>3212639.5100000002</v>
      </c>
      <c r="H47" s="23">
        <f t="shared" si="26"/>
        <v>3301292</v>
      </c>
      <c r="I47" s="23">
        <f t="shared" si="26"/>
        <v>3301292</v>
      </c>
      <c r="J47" s="23">
        <f t="shared" si="26"/>
        <v>3301292</v>
      </c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</row>
    <row r="48" spans="1:58"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</row>
    <row r="49" spans="1:58"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</row>
    <row r="50" spans="1:58"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</row>
    <row r="51" spans="1:58" ht="15.75" customHeight="1">
      <c r="A51" s="326" t="s">
        <v>245</v>
      </c>
      <c r="B51" s="326"/>
      <c r="C51" s="326"/>
      <c r="D51" s="326"/>
      <c r="E51" s="326"/>
      <c r="F51" s="326"/>
      <c r="G51" s="326"/>
      <c r="H51" s="326"/>
      <c r="I51" s="326"/>
      <c r="J51" s="326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</row>
    <row r="52" spans="1:58" ht="18">
      <c r="A52" s="1"/>
      <c r="B52" s="1"/>
      <c r="C52" s="1"/>
      <c r="D52" s="1"/>
      <c r="E52" s="1"/>
      <c r="F52" s="1"/>
      <c r="G52" s="1"/>
      <c r="H52" s="1"/>
      <c r="I52" s="2"/>
      <c r="J52" s="109" t="s">
        <v>218</v>
      </c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</row>
    <row r="53" spans="1:58">
      <c r="A53" s="3" t="s">
        <v>11</v>
      </c>
      <c r="B53" s="4" t="s">
        <v>12</v>
      </c>
      <c r="C53" s="4" t="s">
        <v>13</v>
      </c>
      <c r="D53" s="4" t="s">
        <v>14</v>
      </c>
      <c r="E53" s="4" t="s">
        <v>50</v>
      </c>
      <c r="F53" s="4" t="s">
        <v>286</v>
      </c>
      <c r="G53" s="3" t="s">
        <v>287</v>
      </c>
      <c r="H53" s="3" t="s">
        <v>288</v>
      </c>
      <c r="I53" s="108" t="s">
        <v>221</v>
      </c>
      <c r="J53" s="108" t="s">
        <v>289</v>
      </c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</row>
    <row r="54" spans="1:58" ht="15.75" customHeight="1">
      <c r="A54" s="5">
        <v>3</v>
      </c>
      <c r="B54" s="5"/>
      <c r="C54" s="5"/>
      <c r="D54" s="5"/>
      <c r="E54" s="5" t="s">
        <v>51</v>
      </c>
      <c r="F54" s="6">
        <f>F55+F64+F97+F104+F108+F101</f>
        <v>2524135.0299999993</v>
      </c>
      <c r="G54" s="6">
        <f t="shared" ref="G54:J54" si="27">G55+G64+G97+G104+G108+G101</f>
        <v>3065680.63</v>
      </c>
      <c r="H54" s="6">
        <f>H55+H64+H97+H104+H108+H101</f>
        <v>3181162</v>
      </c>
      <c r="I54" s="6">
        <f t="shared" si="27"/>
        <v>3181162</v>
      </c>
      <c r="J54" s="6">
        <f t="shared" si="27"/>
        <v>3181162</v>
      </c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</row>
    <row r="55" spans="1:58" s="89" customFormat="1" ht="15.75" customHeight="1">
      <c r="A55" s="208"/>
      <c r="B55" s="208">
        <v>31</v>
      </c>
      <c r="C55" s="208"/>
      <c r="D55" s="208"/>
      <c r="E55" s="208" t="s">
        <v>52</v>
      </c>
      <c r="F55" s="209">
        <f>F56+F59+F61</f>
        <v>2110824.44</v>
      </c>
      <c r="G55" s="209">
        <f t="shared" ref="G55:J55" si="28">G56+G59+G61</f>
        <v>2671667.12</v>
      </c>
      <c r="H55" s="209">
        <f>H56+H59+H61</f>
        <v>2837099.2800000003</v>
      </c>
      <c r="I55" s="209">
        <f t="shared" si="28"/>
        <v>2837099.2800000003</v>
      </c>
      <c r="J55" s="209">
        <f t="shared" si="28"/>
        <v>2837099.2800000003</v>
      </c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</row>
    <row r="56" spans="1:58" s="89" customFormat="1" ht="15.75" hidden="1" customHeight="1">
      <c r="A56" s="210"/>
      <c r="B56" s="210"/>
      <c r="C56" s="210">
        <v>311</v>
      </c>
      <c r="D56" s="210"/>
      <c r="E56" s="221" t="s">
        <v>53</v>
      </c>
      <c r="F56" s="211">
        <f>SUM(F57:F58)</f>
        <v>1746313.6199999999</v>
      </c>
      <c r="G56" s="211">
        <f t="shared" ref="G56:H56" si="29">SUM(G57:G58)</f>
        <v>2242781.2200000002</v>
      </c>
      <c r="H56" s="211">
        <f t="shared" si="29"/>
        <v>2374935</v>
      </c>
      <c r="I56" s="211">
        <f t="shared" ref="I56:I94" si="30">H56</f>
        <v>2374935</v>
      </c>
      <c r="J56" s="211">
        <f t="shared" ref="J56:J94" si="31">H56</f>
        <v>2374935</v>
      </c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</row>
    <row r="57" spans="1:58" s="89" customFormat="1" ht="15.75" hidden="1" customHeight="1">
      <c r="A57" s="212"/>
      <c r="B57" s="213"/>
      <c r="C57" s="213"/>
      <c r="D57" s="213">
        <v>3111</v>
      </c>
      <c r="E57" s="222" t="s">
        <v>54</v>
      </c>
      <c r="F57" s="214">
        <v>1637430.9</v>
      </c>
      <c r="G57" s="223">
        <v>2162781.2200000002</v>
      </c>
      <c r="H57" s="223">
        <v>2294935</v>
      </c>
      <c r="I57" s="223">
        <f t="shared" si="30"/>
        <v>2294935</v>
      </c>
      <c r="J57" s="223">
        <f t="shared" si="31"/>
        <v>2294935</v>
      </c>
      <c r="M57" s="97"/>
    </row>
    <row r="58" spans="1:58" s="89" customFormat="1" ht="15.75" hidden="1" customHeight="1">
      <c r="A58" s="212"/>
      <c r="B58" s="213"/>
      <c r="C58" s="213"/>
      <c r="D58" s="213">
        <v>3113</v>
      </c>
      <c r="E58" s="222" t="s">
        <v>58</v>
      </c>
      <c r="F58" s="214">
        <v>108882.72</v>
      </c>
      <c r="G58" s="214">
        <v>80000</v>
      </c>
      <c r="H58" s="214">
        <v>80000</v>
      </c>
      <c r="I58" s="214">
        <v>80000</v>
      </c>
      <c r="J58" s="214">
        <v>80000</v>
      </c>
      <c r="M58" s="97"/>
    </row>
    <row r="59" spans="1:58" s="89" customFormat="1" hidden="1">
      <c r="A59" s="210"/>
      <c r="B59" s="210"/>
      <c r="C59" s="210">
        <v>312</v>
      </c>
      <c r="D59" s="210"/>
      <c r="E59" s="221" t="s">
        <v>55</v>
      </c>
      <c r="F59" s="211">
        <f>F60</f>
        <v>84565.67</v>
      </c>
      <c r="G59" s="211">
        <f t="shared" ref="G59:H59" si="32">G60</f>
        <v>77700</v>
      </c>
      <c r="H59" s="211">
        <f t="shared" si="32"/>
        <v>90000</v>
      </c>
      <c r="I59" s="211">
        <f t="shared" si="30"/>
        <v>90000</v>
      </c>
      <c r="J59" s="211">
        <f t="shared" si="31"/>
        <v>90000</v>
      </c>
      <c r="K59" s="96"/>
      <c r="L59" s="102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</row>
    <row r="60" spans="1:58" s="89" customFormat="1" ht="15.75" hidden="1" customHeight="1">
      <c r="A60" s="212"/>
      <c r="B60" s="213"/>
      <c r="C60" s="213"/>
      <c r="D60" s="213">
        <v>3121</v>
      </c>
      <c r="E60" s="222" t="s">
        <v>55</v>
      </c>
      <c r="F60" s="214">
        <v>84565.67</v>
      </c>
      <c r="G60" s="223">
        <v>77700</v>
      </c>
      <c r="H60" s="223">
        <v>90000</v>
      </c>
      <c r="I60" s="223">
        <f t="shared" si="30"/>
        <v>90000</v>
      </c>
      <c r="J60" s="223">
        <f t="shared" si="31"/>
        <v>90000</v>
      </c>
    </row>
    <row r="61" spans="1:58" s="89" customFormat="1" ht="15.75" hidden="1" customHeight="1">
      <c r="A61" s="210"/>
      <c r="B61" s="210"/>
      <c r="C61" s="210">
        <v>313</v>
      </c>
      <c r="D61" s="210"/>
      <c r="E61" s="221" t="s">
        <v>56</v>
      </c>
      <c r="F61" s="211">
        <f>SUM(F62:F63)</f>
        <v>279945.15000000002</v>
      </c>
      <c r="G61" s="211">
        <f t="shared" ref="G61:H61" si="33">SUM(G62:G63)</f>
        <v>351185.9</v>
      </c>
      <c r="H61" s="211">
        <f t="shared" si="33"/>
        <v>372164.28</v>
      </c>
      <c r="I61" s="211">
        <f t="shared" si="30"/>
        <v>372164.28</v>
      </c>
      <c r="J61" s="211">
        <f t="shared" si="31"/>
        <v>372164.28</v>
      </c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</row>
    <row r="62" spans="1:58" s="89" customFormat="1" ht="26.25" hidden="1">
      <c r="A62" s="212"/>
      <c r="B62" s="213"/>
      <c r="C62" s="213"/>
      <c r="D62" s="213">
        <v>3132</v>
      </c>
      <c r="E62" s="222" t="s">
        <v>57</v>
      </c>
      <c r="F62" s="214">
        <v>279574.12</v>
      </c>
      <c r="G62" s="223">
        <v>350753.9</v>
      </c>
      <c r="H62" s="223">
        <v>372064.28</v>
      </c>
      <c r="I62" s="223">
        <f t="shared" si="30"/>
        <v>372064.28</v>
      </c>
      <c r="J62" s="223">
        <f t="shared" si="31"/>
        <v>372064.28</v>
      </c>
      <c r="K62" s="97"/>
    </row>
    <row r="63" spans="1:58" s="89" customFormat="1" ht="39" hidden="1">
      <c r="A63" s="212"/>
      <c r="B63" s="213"/>
      <c r="C63" s="213"/>
      <c r="D63" s="213">
        <v>3133</v>
      </c>
      <c r="E63" s="222" t="s">
        <v>59</v>
      </c>
      <c r="F63" s="214">
        <v>371.03</v>
      </c>
      <c r="G63" s="223">
        <v>432</v>
      </c>
      <c r="H63" s="223">
        <v>100</v>
      </c>
      <c r="I63" s="223">
        <f t="shared" si="30"/>
        <v>100</v>
      </c>
      <c r="J63" s="223">
        <f t="shared" si="31"/>
        <v>100</v>
      </c>
    </row>
    <row r="64" spans="1:58" s="89" customFormat="1" ht="15.75" customHeight="1">
      <c r="A64" s="208"/>
      <c r="B64" s="208">
        <v>32</v>
      </c>
      <c r="C64" s="208"/>
      <c r="D64" s="208"/>
      <c r="E64" s="224" t="s">
        <v>61</v>
      </c>
      <c r="F64" s="209">
        <f>F65+F70+F77+F89+F87</f>
        <v>394792.96999999991</v>
      </c>
      <c r="G64" s="209">
        <f t="shared" ref="G64:J64" si="34">G65+G70+G77+G89+G87</f>
        <v>382306.73</v>
      </c>
      <c r="H64" s="209">
        <f>H65+H70+H77+H89+H87</f>
        <v>335112.71999999997</v>
      </c>
      <c r="I64" s="209">
        <f t="shared" si="34"/>
        <v>335112.71999999997</v>
      </c>
      <c r="J64" s="209">
        <f t="shared" si="34"/>
        <v>335112.71999999997</v>
      </c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</row>
    <row r="65" spans="1:58" s="89" customFormat="1" ht="26.25" hidden="1">
      <c r="A65" s="210"/>
      <c r="B65" s="210"/>
      <c r="C65" s="210">
        <v>321</v>
      </c>
      <c r="D65" s="210"/>
      <c r="E65" s="221" t="s">
        <v>62</v>
      </c>
      <c r="F65" s="211">
        <f>SUM(F66:F69)</f>
        <v>108256.44</v>
      </c>
      <c r="G65" s="211">
        <f t="shared" ref="G65:H65" si="35">SUM(G66:G69)</f>
        <v>122587.42</v>
      </c>
      <c r="H65" s="211">
        <f t="shared" si="35"/>
        <v>116851.72</v>
      </c>
      <c r="I65" s="211">
        <f t="shared" si="30"/>
        <v>116851.72</v>
      </c>
      <c r="J65" s="211">
        <f t="shared" si="31"/>
        <v>116851.72</v>
      </c>
      <c r="K65" s="96"/>
      <c r="L65" s="102"/>
      <c r="M65" s="102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</row>
    <row r="66" spans="1:58" s="89" customFormat="1" ht="15.75" hidden="1" customHeight="1">
      <c r="A66" s="212"/>
      <c r="B66" s="213"/>
      <c r="C66" s="213"/>
      <c r="D66" s="225">
        <v>3211</v>
      </c>
      <c r="E66" s="222" t="s">
        <v>63</v>
      </c>
      <c r="F66" s="214">
        <v>17390.45</v>
      </c>
      <c r="G66" s="223">
        <v>13287.42</v>
      </c>
      <c r="H66" s="223">
        <v>17400</v>
      </c>
      <c r="I66" s="223">
        <f t="shared" si="30"/>
        <v>17400</v>
      </c>
      <c r="J66" s="223">
        <f t="shared" si="31"/>
        <v>17400</v>
      </c>
    </row>
    <row r="67" spans="1:58" s="89" customFormat="1" ht="26.25" hidden="1">
      <c r="A67" s="212"/>
      <c r="B67" s="213"/>
      <c r="C67" s="213"/>
      <c r="D67" s="225">
        <v>3212</v>
      </c>
      <c r="E67" s="222" t="s">
        <v>64</v>
      </c>
      <c r="F67" s="214">
        <v>49917.42</v>
      </c>
      <c r="G67" s="223">
        <v>51900</v>
      </c>
      <c r="H67" s="223">
        <v>51801.72</v>
      </c>
      <c r="I67" s="223">
        <f t="shared" si="30"/>
        <v>51801.72</v>
      </c>
      <c r="J67" s="223">
        <f t="shared" si="31"/>
        <v>51801.72</v>
      </c>
    </row>
    <row r="68" spans="1:58" s="89" customFormat="1" ht="26.25" hidden="1">
      <c r="A68" s="212"/>
      <c r="B68" s="213"/>
      <c r="C68" s="213"/>
      <c r="D68" s="225">
        <v>3213</v>
      </c>
      <c r="E68" s="222" t="s">
        <v>65</v>
      </c>
      <c r="F68" s="214">
        <v>39960.730000000003</v>
      </c>
      <c r="G68" s="223">
        <v>56400</v>
      </c>
      <c r="H68" s="223">
        <v>46600</v>
      </c>
      <c r="I68" s="223">
        <f t="shared" si="30"/>
        <v>46600</v>
      </c>
      <c r="J68" s="223">
        <f t="shared" si="31"/>
        <v>46600</v>
      </c>
    </row>
    <row r="69" spans="1:58" s="89" customFormat="1" ht="26.25" hidden="1">
      <c r="A69" s="212"/>
      <c r="B69" s="213"/>
      <c r="C69" s="213"/>
      <c r="D69" s="225">
        <v>3214</v>
      </c>
      <c r="E69" s="222" t="s">
        <v>66</v>
      </c>
      <c r="F69" s="214">
        <v>987.84</v>
      </c>
      <c r="G69" s="223">
        <v>1000</v>
      </c>
      <c r="H69" s="223">
        <v>1050</v>
      </c>
      <c r="I69" s="223">
        <f t="shared" si="30"/>
        <v>1050</v>
      </c>
      <c r="J69" s="223">
        <f t="shared" si="31"/>
        <v>1050</v>
      </c>
    </row>
    <row r="70" spans="1:58" s="89" customFormat="1" ht="26.25" hidden="1">
      <c r="A70" s="210"/>
      <c r="B70" s="210"/>
      <c r="C70" s="210">
        <v>322</v>
      </c>
      <c r="D70" s="210"/>
      <c r="E70" s="226" t="s">
        <v>67</v>
      </c>
      <c r="F70" s="211">
        <f>SUM(F71:F76)</f>
        <v>108381.04</v>
      </c>
      <c r="G70" s="211">
        <f t="shared" ref="G70:H70" si="36">SUM(G71:G76)</f>
        <v>117507.7</v>
      </c>
      <c r="H70" s="211">
        <f t="shared" si="36"/>
        <v>116697</v>
      </c>
      <c r="I70" s="211">
        <f t="shared" si="30"/>
        <v>116697</v>
      </c>
      <c r="J70" s="211">
        <f t="shared" si="31"/>
        <v>116697</v>
      </c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</row>
    <row r="71" spans="1:58" s="89" customFormat="1" ht="26.25" hidden="1">
      <c r="A71" s="212"/>
      <c r="B71" s="213"/>
      <c r="C71" s="213"/>
      <c r="D71" s="225">
        <v>3221</v>
      </c>
      <c r="E71" s="227" t="s">
        <v>68</v>
      </c>
      <c r="F71" s="214">
        <v>25522.25</v>
      </c>
      <c r="G71" s="223">
        <v>32885.699999999997</v>
      </c>
      <c r="H71" s="223">
        <v>30165</v>
      </c>
      <c r="I71" s="223">
        <f t="shared" si="30"/>
        <v>30165</v>
      </c>
      <c r="J71" s="223">
        <f t="shared" si="31"/>
        <v>30165</v>
      </c>
      <c r="L71" s="97"/>
    </row>
    <row r="72" spans="1:58" s="89" customFormat="1" ht="15.75" hidden="1" customHeight="1">
      <c r="A72" s="212"/>
      <c r="B72" s="213"/>
      <c r="C72" s="213"/>
      <c r="D72" s="225">
        <v>3222</v>
      </c>
      <c r="E72" s="228" t="s">
        <v>69</v>
      </c>
      <c r="F72" s="214">
        <v>2853.49</v>
      </c>
      <c r="G72" s="223">
        <v>3500</v>
      </c>
      <c r="H72" s="223">
        <v>3600</v>
      </c>
      <c r="I72" s="223">
        <f t="shared" si="30"/>
        <v>3600</v>
      </c>
      <c r="J72" s="223">
        <f t="shared" si="31"/>
        <v>3600</v>
      </c>
    </row>
    <row r="73" spans="1:58" s="89" customFormat="1" ht="15.75" hidden="1" customHeight="1">
      <c r="A73" s="212"/>
      <c r="B73" s="213"/>
      <c r="C73" s="213"/>
      <c r="D73" s="225">
        <v>3223</v>
      </c>
      <c r="E73" s="228" t="s">
        <v>70</v>
      </c>
      <c r="F73" s="214">
        <v>59479.23</v>
      </c>
      <c r="G73" s="223">
        <v>60076.639999999999</v>
      </c>
      <c r="H73" s="223">
        <v>65200</v>
      </c>
      <c r="I73" s="223">
        <f t="shared" si="30"/>
        <v>65200</v>
      </c>
      <c r="J73" s="223">
        <f t="shared" si="31"/>
        <v>65200</v>
      </c>
    </row>
    <row r="74" spans="1:58" s="89" customFormat="1" ht="26.25" hidden="1">
      <c r="A74" s="212"/>
      <c r="B74" s="213"/>
      <c r="C74" s="213"/>
      <c r="D74" s="225">
        <v>3224</v>
      </c>
      <c r="E74" s="228" t="s">
        <v>71</v>
      </c>
      <c r="F74" s="214">
        <v>8876.51</v>
      </c>
      <c r="G74" s="223">
        <v>9264.5</v>
      </c>
      <c r="H74" s="223">
        <v>9032</v>
      </c>
      <c r="I74" s="223">
        <f t="shared" si="30"/>
        <v>9032</v>
      </c>
      <c r="J74" s="223">
        <f t="shared" si="31"/>
        <v>9032</v>
      </c>
    </row>
    <row r="75" spans="1:58" s="89" customFormat="1" ht="15.75" hidden="1" customHeight="1">
      <c r="A75" s="212"/>
      <c r="B75" s="213"/>
      <c r="C75" s="213"/>
      <c r="D75" s="225">
        <v>3225</v>
      </c>
      <c r="E75" s="228" t="s">
        <v>72</v>
      </c>
      <c r="F75" s="214">
        <v>9945.5300000000007</v>
      </c>
      <c r="G75" s="223">
        <v>10166.11</v>
      </c>
      <c r="H75" s="223">
        <v>6800</v>
      </c>
      <c r="I75" s="223">
        <f t="shared" si="30"/>
        <v>6800</v>
      </c>
      <c r="J75" s="223">
        <f t="shared" si="31"/>
        <v>6800</v>
      </c>
    </row>
    <row r="76" spans="1:58" s="89" customFormat="1" ht="26.25" hidden="1">
      <c r="A76" s="212"/>
      <c r="B76" s="213"/>
      <c r="C76" s="213"/>
      <c r="D76" s="225">
        <v>3227</v>
      </c>
      <c r="E76" s="228" t="s">
        <v>73</v>
      </c>
      <c r="F76" s="214">
        <v>1704.03</v>
      </c>
      <c r="G76" s="223">
        <v>1614.75</v>
      </c>
      <c r="H76" s="223">
        <v>1900</v>
      </c>
      <c r="I76" s="223">
        <f t="shared" si="30"/>
        <v>1900</v>
      </c>
      <c r="J76" s="223">
        <f t="shared" si="31"/>
        <v>1900</v>
      </c>
    </row>
    <row r="77" spans="1:58" s="89" customFormat="1" ht="15.75" hidden="1" customHeight="1">
      <c r="A77" s="210"/>
      <c r="B77" s="210"/>
      <c r="C77" s="210">
        <v>323</v>
      </c>
      <c r="D77" s="229"/>
      <c r="E77" s="230" t="s">
        <v>74</v>
      </c>
      <c r="F77" s="211">
        <f>SUM(F78:F86)</f>
        <v>107485.31999999998</v>
      </c>
      <c r="G77" s="211">
        <f t="shared" ref="G77:H77" si="37">SUM(G78:G86)</f>
        <v>99462.13</v>
      </c>
      <c r="H77" s="211">
        <f t="shared" si="37"/>
        <v>54523</v>
      </c>
      <c r="I77" s="211">
        <f t="shared" si="30"/>
        <v>54523</v>
      </c>
      <c r="J77" s="211">
        <f t="shared" si="31"/>
        <v>54523</v>
      </c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</row>
    <row r="78" spans="1:58" s="89" customFormat="1" ht="26.25" hidden="1">
      <c r="A78" s="212"/>
      <c r="B78" s="213"/>
      <c r="C78" s="213"/>
      <c r="D78" s="231">
        <v>3231</v>
      </c>
      <c r="E78" s="228" t="s">
        <v>75</v>
      </c>
      <c r="F78" s="214">
        <v>5963.13</v>
      </c>
      <c r="G78" s="223">
        <v>6500</v>
      </c>
      <c r="H78" s="223">
        <v>6500</v>
      </c>
      <c r="I78" s="223">
        <f t="shared" si="30"/>
        <v>6500</v>
      </c>
      <c r="J78" s="223">
        <f t="shared" si="31"/>
        <v>6500</v>
      </c>
      <c r="L78" s="97"/>
    </row>
    <row r="79" spans="1:58" s="89" customFormat="1" ht="26.25" hidden="1">
      <c r="A79" s="212"/>
      <c r="B79" s="213"/>
      <c r="C79" s="213"/>
      <c r="D79" s="231">
        <v>3232</v>
      </c>
      <c r="E79" s="228" t="s">
        <v>76</v>
      </c>
      <c r="F79" s="214">
        <v>37144.65</v>
      </c>
      <c r="G79" s="223">
        <v>62060.33</v>
      </c>
      <c r="H79" s="223">
        <v>13932</v>
      </c>
      <c r="I79" s="223">
        <f t="shared" si="30"/>
        <v>13932</v>
      </c>
      <c r="J79" s="223">
        <f t="shared" si="31"/>
        <v>13932</v>
      </c>
      <c r="L79" s="97"/>
    </row>
    <row r="80" spans="1:58" s="89" customFormat="1" ht="26.25" hidden="1">
      <c r="A80" s="212"/>
      <c r="B80" s="213"/>
      <c r="C80" s="213"/>
      <c r="D80" s="231">
        <v>3233</v>
      </c>
      <c r="E80" s="228" t="s">
        <v>77</v>
      </c>
      <c r="F80" s="214">
        <v>324.58999999999997</v>
      </c>
      <c r="G80" s="223">
        <v>200</v>
      </c>
      <c r="H80" s="223">
        <v>200</v>
      </c>
      <c r="I80" s="223">
        <f t="shared" si="30"/>
        <v>200</v>
      </c>
      <c r="J80" s="223">
        <f t="shared" si="31"/>
        <v>200</v>
      </c>
    </row>
    <row r="81" spans="1:58" s="89" customFormat="1" ht="15.75" hidden="1" customHeight="1">
      <c r="A81" s="212"/>
      <c r="B81" s="213"/>
      <c r="C81" s="213"/>
      <c r="D81" s="231">
        <v>3234</v>
      </c>
      <c r="E81" s="228" t="s">
        <v>78</v>
      </c>
      <c r="F81" s="214">
        <v>9739.69</v>
      </c>
      <c r="G81" s="223">
        <v>10400</v>
      </c>
      <c r="H81" s="223">
        <v>9400</v>
      </c>
      <c r="I81" s="223">
        <f t="shared" si="30"/>
        <v>9400</v>
      </c>
      <c r="J81" s="223">
        <f t="shared" si="31"/>
        <v>9400</v>
      </c>
    </row>
    <row r="82" spans="1:58" s="89" customFormat="1" ht="15.75" hidden="1" customHeight="1">
      <c r="A82" s="212"/>
      <c r="B82" s="213"/>
      <c r="C82" s="213"/>
      <c r="D82" s="231">
        <v>3235</v>
      </c>
      <c r="E82" s="228" t="s">
        <v>79</v>
      </c>
      <c r="F82" s="214">
        <v>0</v>
      </c>
      <c r="G82" s="223">
        <v>0</v>
      </c>
      <c r="H82" s="223">
        <v>0</v>
      </c>
      <c r="I82" s="223">
        <f t="shared" si="30"/>
        <v>0</v>
      </c>
      <c r="J82" s="223">
        <f t="shared" si="31"/>
        <v>0</v>
      </c>
    </row>
    <row r="83" spans="1:58" s="89" customFormat="1" ht="26.25" hidden="1">
      <c r="A83" s="212"/>
      <c r="B83" s="213"/>
      <c r="C83" s="213"/>
      <c r="D83" s="231">
        <v>3236</v>
      </c>
      <c r="E83" s="228" t="s">
        <v>80</v>
      </c>
      <c r="F83" s="214">
        <v>3336.18</v>
      </c>
      <c r="G83" s="223">
        <v>6311.53</v>
      </c>
      <c r="H83" s="223">
        <v>5060</v>
      </c>
      <c r="I83" s="223">
        <f t="shared" si="30"/>
        <v>5060</v>
      </c>
      <c r="J83" s="223">
        <f t="shared" si="31"/>
        <v>5060</v>
      </c>
    </row>
    <row r="84" spans="1:58" s="89" customFormat="1" ht="15.75" hidden="1" customHeight="1">
      <c r="A84" s="212"/>
      <c r="B84" s="213"/>
      <c r="C84" s="213"/>
      <c r="D84" s="231">
        <v>3237</v>
      </c>
      <c r="E84" s="228" t="s">
        <v>81</v>
      </c>
      <c r="F84" s="214">
        <v>42571</v>
      </c>
      <c r="G84" s="223">
        <v>3431</v>
      </c>
      <c r="H84" s="223">
        <v>9031</v>
      </c>
      <c r="I84" s="223">
        <f t="shared" si="30"/>
        <v>9031</v>
      </c>
      <c r="J84" s="223">
        <f t="shared" si="31"/>
        <v>9031</v>
      </c>
    </row>
    <row r="85" spans="1:58" s="89" customFormat="1" ht="15.75" hidden="1" customHeight="1">
      <c r="A85" s="212"/>
      <c r="B85" s="213"/>
      <c r="C85" s="213"/>
      <c r="D85" s="231">
        <v>3238</v>
      </c>
      <c r="E85" s="228" t="s">
        <v>82</v>
      </c>
      <c r="F85" s="214">
        <v>4171.51</v>
      </c>
      <c r="G85" s="223">
        <v>4400</v>
      </c>
      <c r="H85" s="223">
        <v>4400</v>
      </c>
      <c r="I85" s="223">
        <f t="shared" si="30"/>
        <v>4400</v>
      </c>
      <c r="J85" s="223">
        <f t="shared" si="31"/>
        <v>4400</v>
      </c>
    </row>
    <row r="86" spans="1:58" s="89" customFormat="1" ht="15.75" hidden="1" customHeight="1">
      <c r="A86" s="212"/>
      <c r="B86" s="213"/>
      <c r="C86" s="213"/>
      <c r="D86" s="231">
        <v>3239</v>
      </c>
      <c r="E86" s="228" t="s">
        <v>83</v>
      </c>
      <c r="F86" s="214">
        <v>4234.57</v>
      </c>
      <c r="G86" s="223">
        <v>6159.27</v>
      </c>
      <c r="H86" s="223">
        <v>6000</v>
      </c>
      <c r="I86" s="223">
        <f t="shared" si="30"/>
        <v>6000</v>
      </c>
      <c r="J86" s="223">
        <f t="shared" si="31"/>
        <v>6000</v>
      </c>
    </row>
    <row r="87" spans="1:58" s="89" customFormat="1" ht="33" hidden="1" customHeight="1">
      <c r="A87" s="210"/>
      <c r="B87" s="210"/>
      <c r="C87" s="210">
        <v>324</v>
      </c>
      <c r="D87" s="229"/>
      <c r="E87" s="230" t="s">
        <v>203</v>
      </c>
      <c r="F87" s="211">
        <f>F88</f>
        <v>18373.060000000001</v>
      </c>
      <c r="G87" s="211">
        <f t="shared" ref="G87:J87" si="38">G88</f>
        <v>10000</v>
      </c>
      <c r="H87" s="211">
        <f t="shared" si="38"/>
        <v>8000</v>
      </c>
      <c r="I87" s="211">
        <f t="shared" si="38"/>
        <v>8000</v>
      </c>
      <c r="J87" s="211">
        <f t="shared" si="38"/>
        <v>8000</v>
      </c>
    </row>
    <row r="88" spans="1:58" s="89" customFormat="1" ht="33" hidden="1" customHeight="1">
      <c r="A88" s="212"/>
      <c r="B88" s="213"/>
      <c r="C88" s="213"/>
      <c r="D88" s="232">
        <v>3241</v>
      </c>
      <c r="E88" s="233" t="s">
        <v>273</v>
      </c>
      <c r="F88" s="214">
        <v>18373.060000000001</v>
      </c>
      <c r="G88" s="214">
        <v>10000</v>
      </c>
      <c r="H88" s="214">
        <v>8000</v>
      </c>
      <c r="I88" s="214">
        <f>H88</f>
        <v>8000</v>
      </c>
      <c r="J88" s="214">
        <f>I88</f>
        <v>8000</v>
      </c>
    </row>
    <row r="89" spans="1:58" s="89" customFormat="1" ht="26.25" hidden="1">
      <c r="A89" s="210"/>
      <c r="B89" s="210"/>
      <c r="C89" s="210">
        <v>329</v>
      </c>
      <c r="D89" s="210"/>
      <c r="E89" s="221" t="s">
        <v>84</v>
      </c>
      <c r="F89" s="211">
        <f>SUM(F90:F96)</f>
        <v>52297.11</v>
      </c>
      <c r="G89" s="211">
        <f t="shared" ref="G89:H89" si="39">SUM(G90:G96)</f>
        <v>32749.48</v>
      </c>
      <c r="H89" s="211">
        <f t="shared" si="39"/>
        <v>39041</v>
      </c>
      <c r="I89" s="211">
        <f t="shared" si="30"/>
        <v>39041</v>
      </c>
      <c r="J89" s="211">
        <f t="shared" si="31"/>
        <v>39041</v>
      </c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</row>
    <row r="90" spans="1:58" s="89" customFormat="1" ht="39" hidden="1">
      <c r="A90" s="212"/>
      <c r="B90" s="213"/>
      <c r="C90" s="213"/>
      <c r="D90" s="225">
        <v>3291</v>
      </c>
      <c r="E90" s="222" t="s">
        <v>85</v>
      </c>
      <c r="F90" s="214">
        <v>937.92</v>
      </c>
      <c r="G90" s="223">
        <v>0</v>
      </c>
      <c r="H90" s="223">
        <v>1000</v>
      </c>
      <c r="I90" s="223">
        <f t="shared" si="30"/>
        <v>1000</v>
      </c>
      <c r="J90" s="223">
        <f t="shared" si="31"/>
        <v>1000</v>
      </c>
      <c r="L90" s="97"/>
    </row>
    <row r="91" spans="1:58" s="89" customFormat="1" ht="15.75" hidden="1" customHeight="1">
      <c r="A91" s="212"/>
      <c r="B91" s="213"/>
      <c r="C91" s="213"/>
      <c r="D91" s="225">
        <v>3292</v>
      </c>
      <c r="E91" s="222" t="s">
        <v>86</v>
      </c>
      <c r="F91" s="214">
        <v>2343.08</v>
      </c>
      <c r="G91" s="223">
        <v>2400</v>
      </c>
      <c r="H91" s="223">
        <v>2400</v>
      </c>
      <c r="I91" s="223">
        <f t="shared" si="30"/>
        <v>2400</v>
      </c>
      <c r="J91" s="223">
        <f t="shared" si="31"/>
        <v>2400</v>
      </c>
    </row>
    <row r="92" spans="1:58" s="89" customFormat="1" ht="15.75" hidden="1" customHeight="1">
      <c r="A92" s="212"/>
      <c r="B92" s="213"/>
      <c r="C92" s="213"/>
      <c r="D92" s="225">
        <v>3293</v>
      </c>
      <c r="E92" s="222" t="s">
        <v>87</v>
      </c>
      <c r="F92" s="214">
        <v>2397.71</v>
      </c>
      <c r="G92" s="223">
        <v>2500</v>
      </c>
      <c r="H92" s="223">
        <v>2500</v>
      </c>
      <c r="I92" s="223">
        <f t="shared" si="30"/>
        <v>2500</v>
      </c>
      <c r="J92" s="223">
        <f t="shared" si="31"/>
        <v>2500</v>
      </c>
    </row>
    <row r="93" spans="1:58" s="89" customFormat="1" ht="15.75" hidden="1" customHeight="1">
      <c r="A93" s="212"/>
      <c r="B93" s="213"/>
      <c r="C93" s="213"/>
      <c r="D93" s="225">
        <v>3294</v>
      </c>
      <c r="E93" s="222" t="s">
        <v>88</v>
      </c>
      <c r="F93" s="214">
        <v>185</v>
      </c>
      <c r="G93" s="223">
        <v>200</v>
      </c>
      <c r="H93" s="223">
        <v>200</v>
      </c>
      <c r="I93" s="223">
        <f t="shared" si="30"/>
        <v>200</v>
      </c>
      <c r="J93" s="223">
        <f t="shared" si="31"/>
        <v>200</v>
      </c>
    </row>
    <row r="94" spans="1:58" s="89" customFormat="1" hidden="1">
      <c r="A94" s="212"/>
      <c r="B94" s="213"/>
      <c r="C94" s="213"/>
      <c r="D94" s="225">
        <v>3295</v>
      </c>
      <c r="E94" s="222" t="s">
        <v>89</v>
      </c>
      <c r="F94" s="214">
        <v>3615.86</v>
      </c>
      <c r="G94" s="223">
        <v>5100</v>
      </c>
      <c r="H94" s="223">
        <v>3450</v>
      </c>
      <c r="I94" s="223">
        <f t="shared" si="30"/>
        <v>3450</v>
      </c>
      <c r="J94" s="223">
        <f t="shared" si="31"/>
        <v>3450</v>
      </c>
    </row>
    <row r="95" spans="1:58" s="89" customFormat="1" ht="15.75" hidden="1" customHeight="1">
      <c r="A95" s="212"/>
      <c r="B95" s="213"/>
      <c r="C95" s="213"/>
      <c r="D95" s="225">
        <v>3296</v>
      </c>
      <c r="E95" s="222" t="s">
        <v>94</v>
      </c>
      <c r="F95" s="214">
        <v>4401.3900000000003</v>
      </c>
      <c r="G95" s="223">
        <v>3100</v>
      </c>
      <c r="H95" s="223">
        <v>1550</v>
      </c>
      <c r="I95" s="223">
        <f t="shared" ref="I95:I96" si="40">H95</f>
        <v>1550</v>
      </c>
      <c r="J95" s="223">
        <f t="shared" ref="J95:J96" si="41">H95</f>
        <v>1550</v>
      </c>
    </row>
    <row r="96" spans="1:58" s="89" customFormat="1" ht="26.25" hidden="1">
      <c r="A96" s="212"/>
      <c r="B96" s="213"/>
      <c r="C96" s="213"/>
      <c r="D96" s="225">
        <v>3299</v>
      </c>
      <c r="E96" s="222" t="s">
        <v>84</v>
      </c>
      <c r="F96" s="214">
        <v>38416.15</v>
      </c>
      <c r="G96" s="223">
        <v>19449.48</v>
      </c>
      <c r="H96" s="223">
        <v>27941</v>
      </c>
      <c r="I96" s="223">
        <f t="shared" si="40"/>
        <v>27941</v>
      </c>
      <c r="J96" s="223">
        <f t="shared" si="41"/>
        <v>27941</v>
      </c>
    </row>
    <row r="97" spans="1:58" s="89" customFormat="1">
      <c r="A97" s="219"/>
      <c r="B97" s="219">
        <v>34</v>
      </c>
      <c r="C97" s="219"/>
      <c r="D97" s="219"/>
      <c r="E97" s="220" t="s">
        <v>98</v>
      </c>
      <c r="F97" s="209">
        <f>F98</f>
        <v>11834.59</v>
      </c>
      <c r="G97" s="209">
        <f t="shared" ref="G97:H97" si="42">G98</f>
        <v>6850</v>
      </c>
      <c r="H97" s="209">
        <f t="shared" si="42"/>
        <v>3200</v>
      </c>
      <c r="I97" s="209">
        <f t="shared" ref="I97:I105" si="43">H97</f>
        <v>3200</v>
      </c>
      <c r="J97" s="209">
        <f t="shared" ref="J97:J105" si="44">H97</f>
        <v>3200</v>
      </c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</row>
    <row r="98" spans="1:58" s="89" customFormat="1" hidden="1">
      <c r="A98" s="215"/>
      <c r="B98" s="215"/>
      <c r="C98" s="215">
        <v>343</v>
      </c>
      <c r="D98" s="215"/>
      <c r="E98" s="234" t="s">
        <v>99</v>
      </c>
      <c r="F98" s="211">
        <f>SUM(F99:F100)</f>
        <v>11834.59</v>
      </c>
      <c r="G98" s="211">
        <f t="shared" ref="G98:H98" si="45">SUM(G99:G100)</f>
        <v>6850</v>
      </c>
      <c r="H98" s="211">
        <f t="shared" si="45"/>
        <v>3200</v>
      </c>
      <c r="I98" s="211">
        <f t="shared" si="43"/>
        <v>3200</v>
      </c>
      <c r="J98" s="211">
        <f t="shared" si="44"/>
        <v>3200</v>
      </c>
      <c r="K98" s="96"/>
      <c r="L98" s="96"/>
      <c r="M98" s="102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</row>
    <row r="99" spans="1:58" s="89" customFormat="1" ht="25.5" hidden="1">
      <c r="A99" s="217"/>
      <c r="B99" s="217"/>
      <c r="C99" s="217"/>
      <c r="D99" s="217">
        <v>3431</v>
      </c>
      <c r="E99" s="235" t="s">
        <v>100</v>
      </c>
      <c r="F99" s="214">
        <v>1632.34</v>
      </c>
      <c r="G99" s="223">
        <v>1850</v>
      </c>
      <c r="H99" s="223">
        <v>1700</v>
      </c>
      <c r="I99" s="223">
        <f t="shared" si="43"/>
        <v>1700</v>
      </c>
      <c r="J99" s="223">
        <f t="shared" si="44"/>
        <v>1700</v>
      </c>
    </row>
    <row r="100" spans="1:58" s="89" customFormat="1" hidden="1">
      <c r="A100" s="217"/>
      <c r="B100" s="217"/>
      <c r="C100" s="217"/>
      <c r="D100" s="217">
        <v>3433</v>
      </c>
      <c r="E100" s="222" t="s">
        <v>101</v>
      </c>
      <c r="F100" s="214">
        <v>10202.25</v>
      </c>
      <c r="G100" s="223">
        <v>5000</v>
      </c>
      <c r="H100" s="223">
        <v>1500</v>
      </c>
      <c r="I100" s="223">
        <f t="shared" si="43"/>
        <v>1500</v>
      </c>
      <c r="J100" s="223">
        <f t="shared" si="44"/>
        <v>1500</v>
      </c>
    </row>
    <row r="101" spans="1:58" s="89" customFormat="1" ht="25.5">
      <c r="A101" s="219"/>
      <c r="B101" s="219">
        <v>36</v>
      </c>
      <c r="C101" s="219"/>
      <c r="D101" s="219"/>
      <c r="E101" s="220" t="s">
        <v>294</v>
      </c>
      <c r="F101" s="209">
        <f>F102</f>
        <v>375</v>
      </c>
      <c r="G101" s="209">
        <f t="shared" ref="G101:J101" si="46">G102</f>
        <v>30</v>
      </c>
      <c r="H101" s="209">
        <f t="shared" si="46"/>
        <v>50</v>
      </c>
      <c r="I101" s="209">
        <f t="shared" si="46"/>
        <v>50</v>
      </c>
      <c r="J101" s="209">
        <f t="shared" si="46"/>
        <v>50</v>
      </c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</row>
    <row r="102" spans="1:58" s="89" customFormat="1" ht="38.25" hidden="1">
      <c r="A102" s="215"/>
      <c r="B102" s="215"/>
      <c r="C102" s="215">
        <v>369</v>
      </c>
      <c r="D102" s="215"/>
      <c r="E102" s="234" t="s">
        <v>271</v>
      </c>
      <c r="F102" s="211">
        <f>F103</f>
        <v>375</v>
      </c>
      <c r="G102" s="211">
        <f t="shared" ref="G102:J102" si="47">G103</f>
        <v>30</v>
      </c>
      <c r="H102" s="211">
        <f t="shared" si="47"/>
        <v>50</v>
      </c>
      <c r="I102" s="211">
        <f t="shared" si="47"/>
        <v>50</v>
      </c>
      <c r="J102" s="211">
        <f t="shared" si="47"/>
        <v>50</v>
      </c>
      <c r="K102" s="96"/>
      <c r="L102" s="96"/>
      <c r="M102" s="102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</row>
    <row r="103" spans="1:58" s="89" customFormat="1" ht="39" hidden="1">
      <c r="A103" s="217"/>
      <c r="B103" s="217"/>
      <c r="C103" s="217"/>
      <c r="D103" s="217">
        <v>3691</v>
      </c>
      <c r="E103" s="222" t="s">
        <v>295</v>
      </c>
      <c r="F103" s="214">
        <v>375</v>
      </c>
      <c r="G103" s="214">
        <v>30</v>
      </c>
      <c r="H103" s="214">
        <v>50</v>
      </c>
      <c r="I103" s="214">
        <v>50</v>
      </c>
      <c r="J103" s="214">
        <v>50</v>
      </c>
    </row>
    <row r="104" spans="1:58" s="89" customFormat="1" ht="38.25">
      <c r="A104" s="219"/>
      <c r="B104" s="219">
        <v>37</v>
      </c>
      <c r="C104" s="219"/>
      <c r="D104" s="219"/>
      <c r="E104" s="220" t="s">
        <v>102</v>
      </c>
      <c r="F104" s="209">
        <f>F105</f>
        <v>4583.5200000000004</v>
      </c>
      <c r="G104" s="209">
        <f t="shared" ref="G104:H104" si="48">G105</f>
        <v>3200</v>
      </c>
      <c r="H104" s="209">
        <f t="shared" si="48"/>
        <v>4000</v>
      </c>
      <c r="I104" s="209">
        <f t="shared" si="43"/>
        <v>4000</v>
      </c>
      <c r="J104" s="209">
        <f t="shared" si="44"/>
        <v>4000</v>
      </c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</row>
    <row r="105" spans="1:58" s="89" customFormat="1" ht="26.25" hidden="1">
      <c r="A105" s="215"/>
      <c r="B105" s="215"/>
      <c r="C105" s="215">
        <v>372</v>
      </c>
      <c r="D105" s="215"/>
      <c r="E105" s="226" t="s">
        <v>103</v>
      </c>
      <c r="F105" s="211">
        <f>SUM(F106:F107)</f>
        <v>4583.5200000000004</v>
      </c>
      <c r="G105" s="211">
        <f t="shared" ref="G105:H105" si="49">SUM(G106:G107)</f>
        <v>3200</v>
      </c>
      <c r="H105" s="211">
        <f t="shared" si="49"/>
        <v>4000</v>
      </c>
      <c r="I105" s="211">
        <f t="shared" si="43"/>
        <v>4000</v>
      </c>
      <c r="J105" s="211">
        <f t="shared" si="44"/>
        <v>4000</v>
      </c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</row>
    <row r="106" spans="1:58" s="89" customFormat="1" ht="26.25" hidden="1">
      <c r="A106" s="217"/>
      <c r="B106" s="217"/>
      <c r="C106" s="217"/>
      <c r="D106" s="217">
        <v>3722</v>
      </c>
      <c r="E106" s="233" t="s">
        <v>104</v>
      </c>
      <c r="F106" s="214">
        <v>2540.17</v>
      </c>
      <c r="G106" s="223">
        <v>3200</v>
      </c>
      <c r="H106" s="223">
        <v>4000</v>
      </c>
      <c r="I106" s="223">
        <f t="shared" ref="I106:I124" si="50">H106</f>
        <v>4000</v>
      </c>
      <c r="J106" s="223">
        <f t="shared" ref="J106:J124" si="51">H106</f>
        <v>4000</v>
      </c>
    </row>
    <row r="107" spans="1:58" s="89" customFormat="1" ht="38.25" hidden="1">
      <c r="A107" s="217"/>
      <c r="B107" s="217"/>
      <c r="C107" s="217"/>
      <c r="D107" s="217">
        <v>3723</v>
      </c>
      <c r="E107" s="236" t="s">
        <v>105</v>
      </c>
      <c r="F107" s="214">
        <v>2043.35</v>
      </c>
      <c r="G107" s="223">
        <v>0</v>
      </c>
      <c r="H107" s="223">
        <v>0</v>
      </c>
      <c r="I107" s="223">
        <f t="shared" si="50"/>
        <v>0</v>
      </c>
      <c r="J107" s="223">
        <f t="shared" si="51"/>
        <v>0</v>
      </c>
    </row>
    <row r="108" spans="1:58" s="89" customFormat="1">
      <c r="A108" s="219"/>
      <c r="B108" s="219">
        <v>38</v>
      </c>
      <c r="C108" s="219"/>
      <c r="D108" s="219"/>
      <c r="E108" s="220" t="s">
        <v>106</v>
      </c>
      <c r="F108" s="209">
        <f>F109</f>
        <v>1724.51</v>
      </c>
      <c r="G108" s="209">
        <f t="shared" ref="G108:H109" si="52">G109</f>
        <v>1626.78</v>
      </c>
      <c r="H108" s="209">
        <f t="shared" si="52"/>
        <v>1700</v>
      </c>
      <c r="I108" s="209">
        <f t="shared" si="50"/>
        <v>1700</v>
      </c>
      <c r="J108" s="209">
        <f t="shared" si="51"/>
        <v>1700</v>
      </c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</row>
    <row r="109" spans="1:58" hidden="1">
      <c r="A109" s="15"/>
      <c r="B109" s="15"/>
      <c r="C109" s="15">
        <v>381</v>
      </c>
      <c r="D109" s="15"/>
      <c r="E109" s="16" t="s">
        <v>40</v>
      </c>
      <c r="F109" s="10">
        <f>F110</f>
        <v>1724.51</v>
      </c>
      <c r="G109" s="10">
        <f t="shared" si="52"/>
        <v>1626.78</v>
      </c>
      <c r="H109" s="10">
        <f t="shared" si="52"/>
        <v>1700</v>
      </c>
      <c r="I109" s="10">
        <f t="shared" si="50"/>
        <v>1700</v>
      </c>
      <c r="J109" s="10">
        <f t="shared" si="51"/>
        <v>1700</v>
      </c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</row>
    <row r="110" spans="1:58" hidden="1">
      <c r="A110" s="17"/>
      <c r="B110" s="36"/>
      <c r="C110" s="36"/>
      <c r="D110" s="17">
        <v>3812</v>
      </c>
      <c r="E110" s="19" t="s">
        <v>107</v>
      </c>
      <c r="F110" s="12">
        <v>1724.51</v>
      </c>
      <c r="G110" s="13">
        <v>1626.78</v>
      </c>
      <c r="H110" s="13">
        <v>1700</v>
      </c>
      <c r="I110" s="13">
        <f t="shared" si="50"/>
        <v>1700</v>
      </c>
      <c r="J110" s="13">
        <f t="shared" si="51"/>
        <v>1700</v>
      </c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</row>
    <row r="111" spans="1:58" ht="25.5">
      <c r="A111" s="37">
        <v>4</v>
      </c>
      <c r="B111" s="38"/>
      <c r="C111" s="38"/>
      <c r="D111" s="38"/>
      <c r="E111" s="39" t="s">
        <v>108</v>
      </c>
      <c r="F111" s="6">
        <f>F112+F122</f>
        <v>45274.35</v>
      </c>
      <c r="G111" s="6">
        <f>G112+G122</f>
        <v>146958.88</v>
      </c>
      <c r="H111" s="6">
        <f>H112+H122</f>
        <v>120130</v>
      </c>
      <c r="I111" s="6">
        <f t="shared" si="50"/>
        <v>120130</v>
      </c>
      <c r="J111" s="6">
        <f t="shared" si="51"/>
        <v>120130</v>
      </c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</row>
    <row r="112" spans="1:58" s="89" customFormat="1" ht="38.25">
      <c r="A112" s="219"/>
      <c r="B112" s="237">
        <v>42</v>
      </c>
      <c r="C112" s="237"/>
      <c r="D112" s="237"/>
      <c r="E112" s="238" t="s">
        <v>109</v>
      </c>
      <c r="F112" s="209">
        <f>F113+F119</f>
        <v>18417.89</v>
      </c>
      <c r="G112" s="209">
        <f t="shared" ref="G112:J112" si="53">G113+G119</f>
        <v>26958.880000000005</v>
      </c>
      <c r="H112" s="209">
        <f>H113+H119</f>
        <v>20130</v>
      </c>
      <c r="I112" s="209">
        <f t="shared" si="53"/>
        <v>20130</v>
      </c>
      <c r="J112" s="209">
        <f t="shared" si="53"/>
        <v>20130</v>
      </c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</row>
    <row r="113" spans="1:58" s="89" customFormat="1" hidden="1">
      <c r="A113" s="215"/>
      <c r="B113" s="239"/>
      <c r="C113" s="239">
        <v>422</v>
      </c>
      <c r="D113" s="239"/>
      <c r="E113" s="240" t="s">
        <v>110</v>
      </c>
      <c r="F113" s="211">
        <f>SUM(F114:F118)</f>
        <v>16666.16</v>
      </c>
      <c r="G113" s="211">
        <f>SUM(G114:G118)</f>
        <v>24829.820000000003</v>
      </c>
      <c r="H113" s="211">
        <f>SUM(H114:H118)</f>
        <v>19100</v>
      </c>
      <c r="I113" s="211">
        <f t="shared" si="50"/>
        <v>19100</v>
      </c>
      <c r="J113" s="211">
        <f t="shared" si="51"/>
        <v>19100</v>
      </c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</row>
    <row r="114" spans="1:58" s="89" customFormat="1" hidden="1">
      <c r="A114" s="241"/>
      <c r="B114" s="242"/>
      <c r="C114" s="242"/>
      <c r="D114" s="243">
        <v>4221</v>
      </c>
      <c r="E114" s="244" t="s">
        <v>111</v>
      </c>
      <c r="F114" s="214">
        <v>6639.49</v>
      </c>
      <c r="G114" s="223">
        <v>18917.88</v>
      </c>
      <c r="H114" s="223">
        <v>15700</v>
      </c>
      <c r="I114" s="223">
        <f t="shared" si="50"/>
        <v>15700</v>
      </c>
      <c r="J114" s="223">
        <f t="shared" si="51"/>
        <v>15700</v>
      </c>
    </row>
    <row r="115" spans="1:58" s="89" customFormat="1" hidden="1">
      <c r="A115" s="213"/>
      <c r="B115" s="213"/>
      <c r="C115" s="213"/>
      <c r="D115" s="213">
        <v>4222</v>
      </c>
      <c r="E115" s="245" t="s">
        <v>112</v>
      </c>
      <c r="F115" s="214">
        <v>861.42</v>
      </c>
      <c r="G115" s="223">
        <v>0</v>
      </c>
      <c r="H115" s="223">
        <v>0</v>
      </c>
      <c r="I115" s="223">
        <f t="shared" si="50"/>
        <v>0</v>
      </c>
      <c r="J115" s="223">
        <f t="shared" si="51"/>
        <v>0</v>
      </c>
    </row>
    <row r="116" spans="1:58" s="89" customFormat="1" ht="25.5" hidden="1">
      <c r="A116" s="213"/>
      <c r="B116" s="213"/>
      <c r="C116" s="213"/>
      <c r="D116" s="213">
        <v>4223</v>
      </c>
      <c r="E116" s="245" t="s">
        <v>113</v>
      </c>
      <c r="F116" s="214">
        <v>3166.4</v>
      </c>
      <c r="G116" s="223">
        <v>3734.4</v>
      </c>
      <c r="H116" s="223">
        <v>0</v>
      </c>
      <c r="I116" s="223">
        <f t="shared" si="50"/>
        <v>0</v>
      </c>
      <c r="J116" s="223">
        <f t="shared" si="51"/>
        <v>0</v>
      </c>
    </row>
    <row r="117" spans="1:58" s="89" customFormat="1" hidden="1">
      <c r="A117" s="213"/>
      <c r="B117" s="213"/>
      <c r="C117" s="213"/>
      <c r="D117" s="213">
        <v>4226</v>
      </c>
      <c r="E117" s="245" t="s">
        <v>114</v>
      </c>
      <c r="F117" s="214">
        <v>0</v>
      </c>
      <c r="G117" s="223">
        <v>0</v>
      </c>
      <c r="H117" s="223">
        <v>0</v>
      </c>
      <c r="I117" s="223">
        <f t="shared" si="50"/>
        <v>0</v>
      </c>
      <c r="J117" s="223">
        <f t="shared" si="51"/>
        <v>0</v>
      </c>
    </row>
    <row r="118" spans="1:58" s="89" customFormat="1" ht="25.5" hidden="1">
      <c r="A118" s="213"/>
      <c r="B118" s="213"/>
      <c r="C118" s="213"/>
      <c r="D118" s="213">
        <v>4227</v>
      </c>
      <c r="E118" s="245" t="s">
        <v>115</v>
      </c>
      <c r="F118" s="214">
        <v>5998.85</v>
      </c>
      <c r="G118" s="223">
        <v>2177.54</v>
      </c>
      <c r="H118" s="223">
        <v>3400</v>
      </c>
      <c r="I118" s="223">
        <f t="shared" si="50"/>
        <v>3400</v>
      </c>
      <c r="J118" s="223">
        <f t="shared" si="51"/>
        <v>3400</v>
      </c>
    </row>
    <row r="119" spans="1:58" s="247" customFormat="1" ht="25.5" hidden="1">
      <c r="A119" s="210"/>
      <c r="B119" s="210"/>
      <c r="C119" s="210">
        <v>424</v>
      </c>
      <c r="D119" s="210"/>
      <c r="E119" s="246" t="s">
        <v>116</v>
      </c>
      <c r="F119" s="211">
        <f>SUM(F120:F121)</f>
        <v>1751.73</v>
      </c>
      <c r="G119" s="211">
        <f t="shared" ref="G119:H119" si="54">SUM(G120:G121)</f>
        <v>2129.06</v>
      </c>
      <c r="H119" s="211">
        <f t="shared" si="54"/>
        <v>1030</v>
      </c>
      <c r="I119" s="211">
        <f t="shared" si="50"/>
        <v>1030</v>
      </c>
      <c r="J119" s="211">
        <f t="shared" si="51"/>
        <v>1030</v>
      </c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</row>
    <row r="120" spans="1:58" s="89" customFormat="1" hidden="1">
      <c r="A120" s="213"/>
      <c r="B120" s="213"/>
      <c r="C120" s="213"/>
      <c r="D120" s="213">
        <v>4241</v>
      </c>
      <c r="E120" s="245" t="s">
        <v>117</v>
      </c>
      <c r="F120" s="214">
        <v>1751.73</v>
      </c>
      <c r="G120" s="223">
        <v>2129.06</v>
      </c>
      <c r="H120" s="223">
        <v>1030</v>
      </c>
      <c r="I120" s="223">
        <f t="shared" si="50"/>
        <v>1030</v>
      </c>
      <c r="J120" s="223">
        <f t="shared" si="51"/>
        <v>1030</v>
      </c>
    </row>
    <row r="121" spans="1:58" s="89" customFormat="1" ht="42.75" hidden="1">
      <c r="A121" s="213"/>
      <c r="B121" s="213"/>
      <c r="C121" s="213"/>
      <c r="D121" s="213">
        <v>4242</v>
      </c>
      <c r="E121" s="248" t="s">
        <v>118</v>
      </c>
      <c r="F121" s="214">
        <v>0</v>
      </c>
      <c r="G121" s="223">
        <v>0</v>
      </c>
      <c r="H121" s="223">
        <v>0</v>
      </c>
      <c r="I121" s="223">
        <f t="shared" si="50"/>
        <v>0</v>
      </c>
      <c r="J121" s="223">
        <f t="shared" si="51"/>
        <v>0</v>
      </c>
    </row>
    <row r="122" spans="1:58" s="89" customFormat="1" ht="38.25">
      <c r="A122" s="208"/>
      <c r="B122" s="208">
        <v>45</v>
      </c>
      <c r="C122" s="208"/>
      <c r="D122" s="208"/>
      <c r="E122" s="249" t="s">
        <v>119</v>
      </c>
      <c r="F122" s="209">
        <f>F123</f>
        <v>26856.46</v>
      </c>
      <c r="G122" s="209">
        <f t="shared" ref="G122:H123" si="55">G123</f>
        <v>120000</v>
      </c>
      <c r="H122" s="209">
        <v>100000</v>
      </c>
      <c r="I122" s="209">
        <f t="shared" si="50"/>
        <v>100000</v>
      </c>
      <c r="J122" s="209">
        <f t="shared" si="51"/>
        <v>100000</v>
      </c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</row>
    <row r="123" spans="1:58" ht="25.5" hidden="1">
      <c r="A123" s="9"/>
      <c r="B123" s="9"/>
      <c r="C123" s="9">
        <v>451</v>
      </c>
      <c r="D123" s="9"/>
      <c r="E123" s="201" t="s">
        <v>120</v>
      </c>
      <c r="F123" s="10">
        <f>F124</f>
        <v>26856.46</v>
      </c>
      <c r="G123" s="10">
        <f t="shared" si="55"/>
        <v>120000</v>
      </c>
      <c r="H123" s="10">
        <f t="shared" si="55"/>
        <v>0</v>
      </c>
      <c r="I123" s="10">
        <f t="shared" si="50"/>
        <v>0</v>
      </c>
      <c r="J123" s="10">
        <f t="shared" si="51"/>
        <v>0</v>
      </c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</row>
    <row r="124" spans="1:58" ht="25.5" hidden="1">
      <c r="A124" s="11"/>
      <c r="B124" s="11"/>
      <c r="C124" s="11"/>
      <c r="D124" s="11">
        <v>4511</v>
      </c>
      <c r="E124" s="200" t="s">
        <v>120</v>
      </c>
      <c r="F124" s="12">
        <v>26856.46</v>
      </c>
      <c r="G124" s="13">
        <v>120000</v>
      </c>
      <c r="H124" s="13">
        <v>0</v>
      </c>
      <c r="I124" s="13">
        <f t="shared" si="50"/>
        <v>0</v>
      </c>
      <c r="J124" s="13">
        <f t="shared" si="51"/>
        <v>0</v>
      </c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</row>
    <row r="125" spans="1:58">
      <c r="A125" s="11"/>
      <c r="B125" s="11"/>
      <c r="C125" s="11"/>
      <c r="D125" s="11"/>
      <c r="E125" s="18"/>
      <c r="F125" s="12"/>
      <c r="G125" s="13"/>
      <c r="H125" s="13"/>
      <c r="I125" s="13"/>
      <c r="J125" s="13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</row>
    <row r="126" spans="1:58">
      <c r="A126" s="11"/>
      <c r="B126" s="11"/>
      <c r="C126" s="11"/>
      <c r="D126" s="11"/>
      <c r="E126" s="18"/>
      <c r="F126" s="12"/>
      <c r="G126" s="13"/>
      <c r="H126" s="13"/>
      <c r="I126" s="13"/>
      <c r="J126" s="13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</row>
    <row r="127" spans="1:58">
      <c r="A127" s="11"/>
      <c r="B127" s="11"/>
      <c r="C127" s="11"/>
      <c r="D127" s="11"/>
      <c r="E127" s="18"/>
      <c r="F127" s="12"/>
      <c r="G127" s="13"/>
      <c r="H127" s="13"/>
      <c r="I127" s="13"/>
      <c r="J127" s="13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</row>
    <row r="128" spans="1:58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</row>
    <row r="129" spans="1:58">
      <c r="A129" s="325" t="s">
        <v>121</v>
      </c>
      <c r="B129" s="325"/>
      <c r="C129" s="325"/>
      <c r="D129" s="325"/>
      <c r="E129" s="325"/>
      <c r="F129" s="41">
        <f>F54+F111</f>
        <v>2569409.3799999994</v>
      </c>
      <c r="G129" s="41">
        <f>G54+G111</f>
        <v>3212639.51</v>
      </c>
      <c r="H129" s="41">
        <f>H54+H111</f>
        <v>3301292</v>
      </c>
      <c r="I129" s="41">
        <f>I54+I111</f>
        <v>3301292</v>
      </c>
      <c r="J129" s="41">
        <f>J54+J111</f>
        <v>3301292</v>
      </c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</row>
    <row r="130" spans="1:58"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</row>
    <row r="131" spans="1:58"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</row>
    <row r="132" spans="1:58"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</row>
    <row r="133" spans="1:58"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</row>
    <row r="134" spans="1:58"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</row>
    <row r="135" spans="1:58"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</row>
    <row r="136" spans="1:58"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</row>
    <row r="137" spans="1:58"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</row>
    <row r="138" spans="1:58"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</row>
    <row r="139" spans="1:58"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</row>
    <row r="140" spans="1:58"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</row>
    <row r="141" spans="1:58"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</row>
    <row r="142" spans="1:58"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89"/>
    </row>
    <row r="143" spans="1:58"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</row>
    <row r="144" spans="1:58"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</row>
    <row r="145" spans="11:58"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</row>
    <row r="146" spans="11:58"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E146" s="89"/>
      <c r="BF146" s="89"/>
    </row>
    <row r="147" spans="11:58"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</row>
    <row r="148" spans="11:58"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</row>
    <row r="149" spans="11:58"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</row>
    <row r="150" spans="11:58"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</row>
    <row r="151" spans="11:58"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</row>
    <row r="152" spans="11:58"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9"/>
      <c r="BD152" s="89"/>
      <c r="BE152" s="89"/>
      <c r="BF152" s="89"/>
    </row>
    <row r="153" spans="11:58"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</row>
    <row r="154" spans="11:58"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</row>
    <row r="155" spans="11:58"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</row>
    <row r="156" spans="11:58"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</row>
    <row r="157" spans="11:58"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</row>
    <row r="158" spans="11:58"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</row>
    <row r="159" spans="11:58"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</row>
    <row r="160" spans="11:58"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</row>
    <row r="161" spans="11:58"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</row>
    <row r="162" spans="11:58"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</row>
    <row r="163" spans="11:58"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</row>
    <row r="164" spans="11:58"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</row>
    <row r="165" spans="11:58"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</row>
    <row r="166" spans="11:58"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</row>
    <row r="167" spans="11:58"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</row>
    <row r="168" spans="11:58"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</row>
    <row r="169" spans="11:58"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</row>
    <row r="170" spans="11:58"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</row>
    <row r="171" spans="11:58"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</row>
    <row r="172" spans="11:58"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</row>
    <row r="173" spans="11:58"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</row>
    <row r="174" spans="11:58"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</row>
    <row r="175" spans="11:58"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</row>
    <row r="176" spans="11:58"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89"/>
    </row>
    <row r="177" spans="11:58"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</row>
    <row r="178" spans="11:58"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</row>
    <row r="179" spans="11:58"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</row>
    <row r="180" spans="11:58"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</row>
    <row r="181" spans="11:58"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</row>
    <row r="182" spans="11:58"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</row>
    <row r="183" spans="11:58"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</row>
    <row r="184" spans="11:58"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</row>
    <row r="185" spans="11:58"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</row>
    <row r="186" spans="11:58"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</row>
    <row r="187" spans="11:58"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</row>
    <row r="188" spans="11:58"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</row>
    <row r="189" spans="11:58"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</row>
    <row r="190" spans="11:58"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</row>
    <row r="191" spans="11:58"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</row>
    <row r="192" spans="11:58"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</row>
    <row r="193" spans="11:58"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89"/>
    </row>
    <row r="194" spans="11:58"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89"/>
    </row>
    <row r="195" spans="11:58"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</row>
    <row r="196" spans="11:58"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89"/>
    </row>
    <row r="197" spans="11:58"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89"/>
    </row>
    <row r="198" spans="11:58"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89"/>
    </row>
  </sheetData>
  <mergeCells count="7">
    <mergeCell ref="A129:E129"/>
    <mergeCell ref="A1:J1"/>
    <mergeCell ref="A3:J3"/>
    <mergeCell ref="A5:J5"/>
    <mergeCell ref="A7:J7"/>
    <mergeCell ref="A47:E47"/>
    <mergeCell ref="A51:J51"/>
  </mergeCells>
  <pageMargins left="0.70826771653543308" right="0.70826771653543308" top="1.1417322834645671" bottom="1.1417322834645671" header="0.74803149606299213" footer="1.1599999999999999"/>
  <pageSetup paperSize="9" scale="74" fitToHeight="0" orientation="landscape" r:id="rId1"/>
  <headerFooter alignWithMargins="0"/>
  <rowBreaks count="1" manualBreakCount="1">
    <brk id="5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view="pageBreakPreview" topLeftCell="A7" zoomScale="60" zoomScaleNormal="100" workbookViewId="0">
      <selection activeCell="O18" sqref="O18"/>
    </sheetView>
  </sheetViews>
  <sheetFormatPr defaultColWidth="8.85546875" defaultRowHeight="14.25"/>
  <cols>
    <col min="1" max="1" width="25.28515625" style="182" customWidth="1"/>
    <col min="2" max="2" width="25.28515625" style="185" customWidth="1"/>
    <col min="3" max="4" width="25.28515625" style="182" customWidth="1"/>
    <col min="5" max="6" width="25.28515625" style="186" customWidth="1"/>
    <col min="7" max="16384" width="8.85546875" style="182"/>
  </cols>
  <sheetData>
    <row r="1" spans="1:6" ht="42" customHeight="1">
      <c r="A1" s="328" t="s">
        <v>283</v>
      </c>
      <c r="B1" s="328"/>
      <c r="C1" s="328"/>
      <c r="D1" s="328"/>
      <c r="E1" s="328"/>
      <c r="F1" s="328"/>
    </row>
    <row r="2" spans="1:6" ht="18" customHeight="1">
      <c r="A2" s="161"/>
      <c r="B2" s="171"/>
      <c r="C2" s="161"/>
      <c r="D2" s="161"/>
      <c r="E2" s="171"/>
      <c r="F2" s="171"/>
    </row>
    <row r="3" spans="1:6" ht="15.75" customHeight="1">
      <c r="A3" s="328" t="s">
        <v>0</v>
      </c>
      <c r="B3" s="328"/>
      <c r="C3" s="328"/>
      <c r="D3" s="328"/>
      <c r="E3" s="328"/>
      <c r="F3" s="328"/>
    </row>
    <row r="4" spans="1:6" ht="18">
      <c r="B4" s="171"/>
      <c r="C4" s="161"/>
      <c r="D4" s="161"/>
      <c r="E4" s="173"/>
      <c r="F4" s="173"/>
    </row>
    <row r="5" spans="1:6" ht="18" customHeight="1">
      <c r="A5" s="328" t="s">
        <v>246</v>
      </c>
      <c r="B5" s="328"/>
      <c r="C5" s="328"/>
      <c r="D5" s="328"/>
      <c r="E5" s="328"/>
      <c r="F5" s="328"/>
    </row>
    <row r="6" spans="1:6" ht="18">
      <c r="A6" s="161"/>
      <c r="B6" s="171"/>
      <c r="C6" s="161"/>
      <c r="D6" s="161"/>
      <c r="E6" s="173"/>
      <c r="F6" s="173"/>
    </row>
    <row r="7" spans="1:6" ht="15.75" customHeight="1">
      <c r="A7" s="328" t="s">
        <v>247</v>
      </c>
      <c r="B7" s="328"/>
      <c r="C7" s="328"/>
      <c r="D7" s="328"/>
      <c r="E7" s="328"/>
      <c r="F7" s="328"/>
    </row>
    <row r="8" spans="1:6" ht="18">
      <c r="A8" s="161"/>
      <c r="B8" s="171"/>
      <c r="C8" s="161"/>
      <c r="D8" s="161"/>
      <c r="E8" s="173"/>
      <c r="F8" s="173"/>
    </row>
    <row r="9" spans="1:6" ht="25.5">
      <c r="A9" s="163" t="s">
        <v>248</v>
      </c>
      <c r="B9" s="164" t="s">
        <v>284</v>
      </c>
      <c r="C9" s="163" t="s">
        <v>285</v>
      </c>
      <c r="D9" s="163" t="s">
        <v>290</v>
      </c>
      <c r="E9" s="163" t="s">
        <v>249</v>
      </c>
      <c r="F9" s="163" t="s">
        <v>291</v>
      </c>
    </row>
    <row r="10" spans="1:6" s="183" customFormat="1" ht="15">
      <c r="A10" s="179" t="s">
        <v>3</v>
      </c>
      <c r="B10" s="180">
        <f>B11+B13+B15+B17+B20+B22</f>
        <v>2620060.0700000003</v>
      </c>
      <c r="C10" s="180">
        <f>C11+C13+C15+C17+C20+C22</f>
        <v>3212639.5100000002</v>
      </c>
      <c r="D10" s="180">
        <f t="shared" ref="D10" si="0">D11+D13+D15+D17+D20+D22</f>
        <v>3301292</v>
      </c>
      <c r="E10" s="181">
        <f>E11+E13+E15+E17+E20+E22</f>
        <v>3301292</v>
      </c>
      <c r="F10" s="181">
        <f>F11+F13+F15+F17+F20+F22</f>
        <v>3301292</v>
      </c>
    </row>
    <row r="11" spans="1:6" s="183" customFormat="1" ht="15">
      <c r="A11" s="174" t="s">
        <v>250</v>
      </c>
      <c r="B11" s="175">
        <f>B12</f>
        <v>257528.97</v>
      </c>
      <c r="C11" s="175">
        <f t="shared" ref="C11:D11" si="1">C12</f>
        <v>412802.62</v>
      </c>
      <c r="D11" s="175">
        <f t="shared" si="1"/>
        <v>399802</v>
      </c>
      <c r="E11" s="175">
        <f t="shared" ref="E11:E21" si="2">D11</f>
        <v>399802</v>
      </c>
      <c r="F11" s="175">
        <f t="shared" ref="F11:F21" si="3">D11</f>
        <v>399802</v>
      </c>
    </row>
    <row r="12" spans="1:6" s="184" customFormat="1">
      <c r="A12" s="166" t="s">
        <v>263</v>
      </c>
      <c r="B12" s="172">
        <v>257528.97</v>
      </c>
      <c r="C12" s="169">
        <v>412802.62</v>
      </c>
      <c r="D12" s="169">
        <v>399802</v>
      </c>
      <c r="E12" s="196">
        <f t="shared" si="2"/>
        <v>399802</v>
      </c>
      <c r="F12" s="196">
        <f t="shared" si="3"/>
        <v>399802</v>
      </c>
    </row>
    <row r="13" spans="1:6" s="183" customFormat="1" ht="15">
      <c r="A13" s="174" t="s">
        <v>255</v>
      </c>
      <c r="B13" s="175">
        <f>B14</f>
        <v>76253.98</v>
      </c>
      <c r="C13" s="175">
        <f t="shared" ref="C13:D13" si="4">C14</f>
        <v>84630</v>
      </c>
      <c r="D13" s="175">
        <f t="shared" si="4"/>
        <v>91850</v>
      </c>
      <c r="E13" s="175">
        <f t="shared" si="2"/>
        <v>91850</v>
      </c>
      <c r="F13" s="175">
        <f t="shared" si="3"/>
        <v>91850</v>
      </c>
    </row>
    <row r="14" spans="1:6" s="184" customFormat="1">
      <c r="A14" s="166" t="s">
        <v>257</v>
      </c>
      <c r="B14" s="170">
        <v>76253.98</v>
      </c>
      <c r="C14" s="169">
        <v>84630</v>
      </c>
      <c r="D14" s="169">
        <v>91850</v>
      </c>
      <c r="E14" s="197">
        <f t="shared" si="2"/>
        <v>91850</v>
      </c>
      <c r="F14" s="197">
        <f t="shared" si="3"/>
        <v>91850</v>
      </c>
    </row>
    <row r="15" spans="1:6" s="183" customFormat="1" ht="25.5">
      <c r="A15" s="176" t="s">
        <v>252</v>
      </c>
      <c r="B15" s="177">
        <f>B16</f>
        <v>19308.61</v>
      </c>
      <c r="C15" s="177">
        <f t="shared" ref="C15:D15" si="5">C16</f>
        <v>16100</v>
      </c>
      <c r="D15" s="177">
        <f t="shared" si="5"/>
        <v>17900</v>
      </c>
      <c r="E15" s="175">
        <f t="shared" si="2"/>
        <v>17900</v>
      </c>
      <c r="F15" s="175">
        <f t="shared" si="3"/>
        <v>17900</v>
      </c>
    </row>
    <row r="16" spans="1:6" s="194" customFormat="1" ht="25.5">
      <c r="A16" s="195" t="s">
        <v>258</v>
      </c>
      <c r="B16" s="193">
        <v>19308.61</v>
      </c>
      <c r="C16" s="169">
        <v>16100</v>
      </c>
      <c r="D16" s="169">
        <v>17900</v>
      </c>
      <c r="E16" s="198">
        <f t="shared" si="2"/>
        <v>17900</v>
      </c>
      <c r="F16" s="198">
        <f t="shared" si="3"/>
        <v>17900</v>
      </c>
    </row>
    <row r="17" spans="1:6" s="183" customFormat="1" ht="15">
      <c r="A17" s="178" t="s">
        <v>253</v>
      </c>
      <c r="B17" s="177">
        <f>SUM(B18:B19)</f>
        <v>2183889.6800000002</v>
      </c>
      <c r="C17" s="177">
        <f t="shared" ref="C17:D17" si="6">SUM(C18:C19)</f>
        <v>2642406.89</v>
      </c>
      <c r="D17" s="177">
        <f t="shared" si="6"/>
        <v>2731440</v>
      </c>
      <c r="E17" s="175">
        <f>SUM(E18:E19)</f>
        <v>2789440</v>
      </c>
      <c r="F17" s="175">
        <f>SUM(F18:F19)</f>
        <v>2789440</v>
      </c>
    </row>
    <row r="18" spans="1:6" s="184" customFormat="1">
      <c r="A18" s="166" t="s">
        <v>259</v>
      </c>
      <c r="B18" s="170">
        <v>2084288.59</v>
      </c>
      <c r="C18" s="187">
        <v>2601775.29</v>
      </c>
      <c r="D18" s="169">
        <v>2721440</v>
      </c>
      <c r="E18" s="197">
        <f t="shared" si="2"/>
        <v>2721440</v>
      </c>
      <c r="F18" s="197">
        <f t="shared" si="3"/>
        <v>2721440</v>
      </c>
    </row>
    <row r="19" spans="1:6" s="184" customFormat="1">
      <c r="A19" s="166" t="s">
        <v>260</v>
      </c>
      <c r="B19" s="170">
        <v>99601.09</v>
      </c>
      <c r="C19" s="169">
        <v>40631.599999999999</v>
      </c>
      <c r="D19" s="169">
        <v>10000</v>
      </c>
      <c r="E19" s="197">
        <v>68000</v>
      </c>
      <c r="F19" s="197">
        <v>68000</v>
      </c>
    </row>
    <row r="20" spans="1:6" s="183" customFormat="1" ht="15">
      <c r="A20" s="178" t="s">
        <v>261</v>
      </c>
      <c r="B20" s="177">
        <f>B21</f>
        <v>3597.7</v>
      </c>
      <c r="C20" s="177">
        <f t="shared" ref="C20:D20" si="7">C21</f>
        <v>1700</v>
      </c>
      <c r="D20" s="177">
        <f t="shared" si="7"/>
        <v>2300</v>
      </c>
      <c r="E20" s="175">
        <f t="shared" si="2"/>
        <v>2300</v>
      </c>
      <c r="F20" s="175">
        <f t="shared" si="3"/>
        <v>2300</v>
      </c>
    </row>
    <row r="21" spans="1:6" s="184" customFormat="1">
      <c r="A21" s="168" t="s">
        <v>262</v>
      </c>
      <c r="B21" s="170">
        <v>3597.7</v>
      </c>
      <c r="C21" s="169">
        <v>1700</v>
      </c>
      <c r="D21" s="169">
        <v>2300</v>
      </c>
      <c r="E21" s="197">
        <f t="shared" si="2"/>
        <v>2300</v>
      </c>
      <c r="F21" s="197">
        <f t="shared" si="3"/>
        <v>2300</v>
      </c>
    </row>
    <row r="22" spans="1:6" s="183" customFormat="1" ht="15">
      <c r="A22" s="178" t="s">
        <v>270</v>
      </c>
      <c r="B22" s="177">
        <f>B23</f>
        <v>79481.13</v>
      </c>
      <c r="C22" s="177">
        <f t="shared" ref="C22:D22" si="8">C23</f>
        <v>55000</v>
      </c>
      <c r="D22" s="177">
        <f t="shared" si="8"/>
        <v>58000</v>
      </c>
      <c r="E22" s="175">
        <f>E23</f>
        <v>0</v>
      </c>
      <c r="F22" s="175">
        <f>F23</f>
        <v>0</v>
      </c>
    </row>
    <row r="23" spans="1:6" s="184" customFormat="1">
      <c r="A23" s="168" t="s">
        <v>313</v>
      </c>
      <c r="B23" s="170">
        <v>79481.13</v>
      </c>
      <c r="C23" s="169">
        <v>55000</v>
      </c>
      <c r="D23" s="169">
        <v>58000</v>
      </c>
      <c r="E23" s="197">
        <v>0</v>
      </c>
      <c r="F23" s="197">
        <v>0</v>
      </c>
    </row>
    <row r="24" spans="1:6">
      <c r="A24" s="188"/>
      <c r="B24" s="189"/>
      <c r="C24" s="188"/>
      <c r="D24" s="188"/>
      <c r="E24" s="190"/>
      <c r="F24" s="190"/>
    </row>
    <row r="25" spans="1:6">
      <c r="A25" s="188"/>
      <c r="B25" s="189"/>
      <c r="C25" s="188"/>
      <c r="D25" s="188"/>
      <c r="E25" s="190"/>
      <c r="F25" s="190"/>
    </row>
    <row r="26" spans="1:6" ht="15.75" customHeight="1">
      <c r="A26" s="329" t="s">
        <v>254</v>
      </c>
      <c r="B26" s="329"/>
      <c r="C26" s="329"/>
      <c r="D26" s="329"/>
      <c r="E26" s="329"/>
      <c r="F26" s="329"/>
    </row>
    <row r="27" spans="1:6">
      <c r="A27" s="191"/>
      <c r="B27" s="192"/>
      <c r="C27" s="191"/>
      <c r="D27" s="191"/>
      <c r="E27" s="173"/>
      <c r="F27" s="173"/>
    </row>
    <row r="28" spans="1:6" ht="25.5">
      <c r="A28" s="163" t="s">
        <v>248</v>
      </c>
      <c r="B28" s="164" t="s">
        <v>284</v>
      </c>
      <c r="C28" s="163" t="s">
        <v>285</v>
      </c>
      <c r="D28" s="163" t="s">
        <v>290</v>
      </c>
      <c r="E28" s="163" t="s">
        <v>249</v>
      </c>
      <c r="F28" s="163" t="s">
        <v>291</v>
      </c>
    </row>
    <row r="29" spans="1:6" s="183" customFormat="1" ht="15">
      <c r="A29" s="179" t="s">
        <v>4</v>
      </c>
      <c r="B29" s="180">
        <f>B30+B32+B34+B36+B39+B41</f>
        <v>2569409.38</v>
      </c>
      <c r="C29" s="180">
        <f t="shared" ref="C29" si="9">C30+C32+C34+C36+C39+C41</f>
        <v>3212639.5100000002</v>
      </c>
      <c r="D29" s="180">
        <f t="shared" ref="D29:F29" si="10">D30+D32+D34+D36+D39+D41</f>
        <v>3301292</v>
      </c>
      <c r="E29" s="180">
        <f t="shared" si="10"/>
        <v>3301292</v>
      </c>
      <c r="F29" s="180">
        <f t="shared" si="10"/>
        <v>3301292</v>
      </c>
    </row>
    <row r="30" spans="1:6" s="183" customFormat="1" ht="15">
      <c r="A30" s="174" t="s">
        <v>250</v>
      </c>
      <c r="B30" s="175">
        <f>B31</f>
        <v>257528.97</v>
      </c>
      <c r="C30" s="175">
        <f t="shared" ref="C30" si="11">C31</f>
        <v>412802.62</v>
      </c>
      <c r="D30" s="175">
        <f t="shared" ref="D30" si="12">D31</f>
        <v>399802</v>
      </c>
      <c r="E30" s="175">
        <f t="shared" ref="E30:E40" si="13">D30</f>
        <v>399802</v>
      </c>
      <c r="F30" s="175">
        <f t="shared" ref="F30:F40" si="14">D30</f>
        <v>399802</v>
      </c>
    </row>
    <row r="31" spans="1:6" s="184" customFormat="1">
      <c r="A31" s="166" t="s">
        <v>263</v>
      </c>
      <c r="B31" s="172">
        <v>257528.97</v>
      </c>
      <c r="C31" s="169">
        <v>412802.62</v>
      </c>
      <c r="D31" s="169">
        <v>399802</v>
      </c>
      <c r="E31" s="197">
        <f t="shared" si="13"/>
        <v>399802</v>
      </c>
      <c r="F31" s="197">
        <f t="shared" si="14"/>
        <v>399802</v>
      </c>
    </row>
    <row r="32" spans="1:6" s="183" customFormat="1" ht="15">
      <c r="A32" s="174" t="s">
        <v>255</v>
      </c>
      <c r="B32" s="175">
        <f>B33</f>
        <v>88064.45</v>
      </c>
      <c r="C32" s="175">
        <f t="shared" ref="C32" si="15">C33</f>
        <v>84630</v>
      </c>
      <c r="D32" s="175">
        <f t="shared" ref="D32" si="16">D33</f>
        <v>91850</v>
      </c>
      <c r="E32" s="175">
        <f t="shared" si="13"/>
        <v>91850</v>
      </c>
      <c r="F32" s="175">
        <f t="shared" si="14"/>
        <v>91850</v>
      </c>
    </row>
    <row r="33" spans="1:6" s="184" customFormat="1">
      <c r="A33" s="166" t="s">
        <v>257</v>
      </c>
      <c r="B33" s="170">
        <v>88064.45</v>
      </c>
      <c r="C33" s="169">
        <v>84630</v>
      </c>
      <c r="D33" s="169">
        <v>91850</v>
      </c>
      <c r="E33" s="197">
        <f t="shared" si="13"/>
        <v>91850</v>
      </c>
      <c r="F33" s="197">
        <f t="shared" si="14"/>
        <v>91850</v>
      </c>
    </row>
    <row r="34" spans="1:6" s="183" customFormat="1" ht="25.5">
      <c r="A34" s="176" t="s">
        <v>252</v>
      </c>
      <c r="B34" s="177">
        <f>B35</f>
        <v>14189.23</v>
      </c>
      <c r="C34" s="177">
        <f t="shared" ref="C34" si="17">C35</f>
        <v>16100</v>
      </c>
      <c r="D34" s="177">
        <f t="shared" ref="D34" si="18">D35</f>
        <v>17900</v>
      </c>
      <c r="E34" s="175">
        <f t="shared" si="13"/>
        <v>17900</v>
      </c>
      <c r="F34" s="175">
        <f t="shared" si="14"/>
        <v>17900</v>
      </c>
    </row>
    <row r="35" spans="1:6" s="199" customFormat="1" ht="25.5">
      <c r="A35" s="195" t="s">
        <v>258</v>
      </c>
      <c r="B35" s="193">
        <v>14189.23</v>
      </c>
      <c r="C35" s="169">
        <v>16100</v>
      </c>
      <c r="D35" s="169">
        <v>17900</v>
      </c>
      <c r="E35" s="198">
        <f t="shared" si="13"/>
        <v>17900</v>
      </c>
      <c r="F35" s="198">
        <f t="shared" si="14"/>
        <v>17900</v>
      </c>
    </row>
    <row r="36" spans="1:6" s="183" customFormat="1" ht="15">
      <c r="A36" s="178" t="s">
        <v>253</v>
      </c>
      <c r="B36" s="177">
        <f>SUM(B37:B38)</f>
        <v>2206577.2200000002</v>
      </c>
      <c r="C36" s="177">
        <f t="shared" ref="C36" si="19">SUM(C37:C38)</f>
        <v>2642406.89</v>
      </c>
      <c r="D36" s="177">
        <f t="shared" ref="D36:F36" si="20">SUM(D37:D38)</f>
        <v>2731440</v>
      </c>
      <c r="E36" s="177">
        <f t="shared" si="20"/>
        <v>2789440</v>
      </c>
      <c r="F36" s="177">
        <f t="shared" si="20"/>
        <v>2789440</v>
      </c>
    </row>
    <row r="37" spans="1:6" s="184" customFormat="1">
      <c r="A37" s="166" t="s">
        <v>259</v>
      </c>
      <c r="B37" s="170">
        <v>2083112.51</v>
      </c>
      <c r="C37" s="187">
        <v>2601775.29</v>
      </c>
      <c r="D37" s="169">
        <v>2721440</v>
      </c>
      <c r="E37" s="197">
        <f t="shared" si="13"/>
        <v>2721440</v>
      </c>
      <c r="F37" s="197">
        <f t="shared" si="14"/>
        <v>2721440</v>
      </c>
    </row>
    <row r="38" spans="1:6" s="184" customFormat="1">
      <c r="A38" s="166" t="s">
        <v>260</v>
      </c>
      <c r="B38" s="170">
        <v>123464.71</v>
      </c>
      <c r="C38" s="169">
        <v>40631.599999999999</v>
      </c>
      <c r="D38" s="169">
        <v>10000</v>
      </c>
      <c r="E38" s="197">
        <v>68000</v>
      </c>
      <c r="F38" s="197">
        <v>68000</v>
      </c>
    </row>
    <row r="39" spans="1:6" s="183" customFormat="1" ht="15">
      <c r="A39" s="178" t="s">
        <v>261</v>
      </c>
      <c r="B39" s="177">
        <f>B40</f>
        <v>3049.51</v>
      </c>
      <c r="C39" s="177">
        <f t="shared" ref="C39" si="21">C40</f>
        <v>1700</v>
      </c>
      <c r="D39" s="177">
        <f t="shared" ref="D39" si="22">D40</f>
        <v>2300</v>
      </c>
      <c r="E39" s="175">
        <f t="shared" si="13"/>
        <v>2300</v>
      </c>
      <c r="F39" s="175">
        <f t="shared" si="14"/>
        <v>2300</v>
      </c>
    </row>
    <row r="40" spans="1:6" s="184" customFormat="1">
      <c r="A40" s="168" t="s">
        <v>262</v>
      </c>
      <c r="B40" s="170">
        <v>3049.51</v>
      </c>
      <c r="C40" s="169">
        <v>1700</v>
      </c>
      <c r="D40" s="169">
        <v>2300</v>
      </c>
      <c r="E40" s="197">
        <f t="shared" si="13"/>
        <v>2300</v>
      </c>
      <c r="F40" s="197">
        <f t="shared" si="14"/>
        <v>2300</v>
      </c>
    </row>
    <row r="41" spans="1:6" s="183" customFormat="1" ht="15">
      <c r="A41" s="178" t="s">
        <v>264</v>
      </c>
      <c r="B41" s="177">
        <f>B42</f>
        <v>0</v>
      </c>
      <c r="C41" s="177">
        <f t="shared" ref="C41" si="23">C42</f>
        <v>55000</v>
      </c>
      <c r="D41" s="177">
        <f t="shared" ref="D41:F41" si="24">D42</f>
        <v>58000</v>
      </c>
      <c r="E41" s="177">
        <f t="shared" si="24"/>
        <v>0</v>
      </c>
      <c r="F41" s="177">
        <f t="shared" si="24"/>
        <v>0</v>
      </c>
    </row>
    <row r="42" spans="1:6" s="184" customFormat="1">
      <c r="A42" s="168" t="s">
        <v>314</v>
      </c>
      <c r="B42" s="170">
        <v>0</v>
      </c>
      <c r="C42" s="169">
        <v>55000</v>
      </c>
      <c r="D42" s="169">
        <v>58000</v>
      </c>
      <c r="E42" s="197">
        <v>0</v>
      </c>
      <c r="F42" s="197">
        <v>0</v>
      </c>
    </row>
  </sheetData>
  <mergeCells count="5"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zoomScaleNormal="100" workbookViewId="0">
      <selection activeCell="E31" sqref="E31"/>
    </sheetView>
  </sheetViews>
  <sheetFormatPr defaultRowHeight="15"/>
  <cols>
    <col min="1" max="1" width="51" customWidth="1"/>
    <col min="2" max="5" width="26.7109375" customWidth="1"/>
    <col min="6" max="6" width="24" customWidth="1"/>
    <col min="7" max="1019" width="9" customWidth="1"/>
    <col min="1020" max="1020" width="9.140625" customWidth="1"/>
  </cols>
  <sheetData>
    <row r="1" spans="1:6" ht="42" customHeight="1">
      <c r="A1" s="326" t="s">
        <v>283</v>
      </c>
      <c r="B1" s="326"/>
      <c r="C1" s="326"/>
      <c r="D1" s="326"/>
      <c r="E1" s="326"/>
      <c r="F1" s="326"/>
    </row>
    <row r="2" spans="1:6" ht="18" customHeight="1">
      <c r="A2" s="1"/>
      <c r="B2" s="1"/>
      <c r="C2" s="1"/>
      <c r="D2" s="1"/>
      <c r="E2" s="1"/>
    </row>
    <row r="3" spans="1:6" ht="15.75">
      <c r="A3" s="326" t="s">
        <v>0</v>
      </c>
      <c r="B3" s="326"/>
      <c r="C3" s="326"/>
      <c r="D3" s="326"/>
      <c r="E3" s="326"/>
      <c r="F3" s="326"/>
    </row>
    <row r="4" spans="1:6" ht="18">
      <c r="A4" s="1"/>
      <c r="B4" s="1"/>
      <c r="C4" s="1"/>
      <c r="D4" s="1"/>
      <c r="E4" s="2"/>
    </row>
    <row r="5" spans="1:6" ht="18" customHeight="1">
      <c r="A5" s="326" t="s">
        <v>10</v>
      </c>
      <c r="B5" s="326"/>
      <c r="C5" s="326"/>
      <c r="D5" s="326"/>
      <c r="E5" s="326"/>
      <c r="F5" s="326"/>
    </row>
    <row r="6" spans="1:6" ht="18">
      <c r="A6" s="1"/>
      <c r="B6" s="1"/>
      <c r="C6" s="1"/>
      <c r="D6" s="1"/>
      <c r="E6" s="2"/>
    </row>
    <row r="7" spans="1:6" ht="15.75" customHeight="1">
      <c r="A7" s="326" t="s">
        <v>122</v>
      </c>
      <c r="B7" s="326"/>
      <c r="C7" s="326"/>
      <c r="D7" s="326"/>
      <c r="E7" s="326"/>
      <c r="F7" s="326"/>
    </row>
    <row r="8" spans="1:6" ht="18">
      <c r="A8" s="1"/>
      <c r="B8" s="1"/>
      <c r="C8" s="1"/>
      <c r="D8" s="1"/>
      <c r="E8" s="2"/>
      <c r="F8" s="110" t="s">
        <v>218</v>
      </c>
    </row>
    <row r="9" spans="1:6">
      <c r="A9" s="3" t="s">
        <v>123</v>
      </c>
      <c r="B9" s="4" t="s">
        <v>286</v>
      </c>
      <c r="C9" s="4" t="s">
        <v>287</v>
      </c>
      <c r="D9" s="4" t="s">
        <v>288</v>
      </c>
      <c r="E9" s="4" t="s">
        <v>219</v>
      </c>
      <c r="F9" s="4" t="s">
        <v>289</v>
      </c>
    </row>
    <row r="10" spans="1:6" s="24" customFormat="1" ht="15.75" customHeight="1">
      <c r="A10" s="5" t="s">
        <v>124</v>
      </c>
      <c r="B10" s="6">
        <f>B11</f>
        <v>2569409.38</v>
      </c>
      <c r="C10" s="6">
        <f t="shared" ref="C10:D10" si="0">C11</f>
        <v>3212639.5100000002</v>
      </c>
      <c r="D10" s="6">
        <f t="shared" si="0"/>
        <v>3301292</v>
      </c>
      <c r="E10" s="6">
        <f>D10</f>
        <v>3301292</v>
      </c>
      <c r="F10" s="6">
        <f>D10</f>
        <v>3301292</v>
      </c>
    </row>
    <row r="11" spans="1:6" s="24" customFormat="1" ht="15.75" customHeight="1">
      <c r="A11" s="7" t="s">
        <v>125</v>
      </c>
      <c r="B11" s="8">
        <f>B12+B14+B16+B18</f>
        <v>2569409.38</v>
      </c>
      <c r="C11" s="8">
        <f t="shared" ref="C11:D11" si="1">C12+C14+C16+C18</f>
        <v>3212639.5100000002</v>
      </c>
      <c r="D11" s="8">
        <f t="shared" si="1"/>
        <v>3301292</v>
      </c>
      <c r="E11" s="8">
        <f t="shared" ref="E11:E19" si="2">D11</f>
        <v>3301292</v>
      </c>
      <c r="F11" s="8">
        <f t="shared" ref="F11:F19" si="3">D11</f>
        <v>3301292</v>
      </c>
    </row>
    <row r="12" spans="1:6" s="103" customFormat="1" ht="13.5" customHeight="1">
      <c r="A12" s="216" t="s">
        <v>126</v>
      </c>
      <c r="B12" s="211">
        <f>B13</f>
        <v>2466728.4</v>
      </c>
      <c r="C12" s="211">
        <f t="shared" ref="C12:D12" si="4">C13</f>
        <v>3098432.91</v>
      </c>
      <c r="D12" s="211">
        <f t="shared" si="4"/>
        <v>3150850</v>
      </c>
      <c r="E12" s="211">
        <f t="shared" si="2"/>
        <v>3150850</v>
      </c>
      <c r="F12" s="211">
        <f t="shared" si="3"/>
        <v>3150850</v>
      </c>
    </row>
    <row r="13" spans="1:6" s="89" customFormat="1" ht="13.5" hidden="1" customHeight="1">
      <c r="A13" s="250" t="s">
        <v>127</v>
      </c>
      <c r="B13" s="214">
        <v>2466728.4</v>
      </c>
      <c r="C13" s="214">
        <v>3098432.91</v>
      </c>
      <c r="D13" s="214">
        <f>3040850+10000+100000</f>
        <v>3150850</v>
      </c>
      <c r="E13" s="214">
        <f t="shared" si="2"/>
        <v>3150850</v>
      </c>
      <c r="F13" s="214">
        <f t="shared" si="3"/>
        <v>3150850</v>
      </c>
    </row>
    <row r="14" spans="1:6" s="89" customFormat="1">
      <c r="A14" s="216" t="s">
        <v>128</v>
      </c>
      <c r="B14" s="211">
        <f>B15</f>
        <v>31824.69</v>
      </c>
      <c r="C14" s="211">
        <f t="shared" ref="C14:D14" si="5">C15</f>
        <v>20631.599999999999</v>
      </c>
      <c r="D14" s="211">
        <f t="shared" si="5"/>
        <v>0</v>
      </c>
      <c r="E14" s="211">
        <f t="shared" si="2"/>
        <v>0</v>
      </c>
      <c r="F14" s="211">
        <f t="shared" si="3"/>
        <v>0</v>
      </c>
    </row>
    <row r="15" spans="1:6" s="89" customFormat="1" hidden="1">
      <c r="A15" s="250" t="s">
        <v>129</v>
      </c>
      <c r="B15" s="214">
        <v>31824.69</v>
      </c>
      <c r="C15" s="214">
        <v>20631.599999999999</v>
      </c>
      <c r="D15" s="214">
        <v>0</v>
      </c>
      <c r="E15" s="214">
        <f t="shared" si="2"/>
        <v>0</v>
      </c>
      <c r="F15" s="214">
        <f t="shared" si="3"/>
        <v>0</v>
      </c>
    </row>
    <row r="16" spans="1:6" s="89" customFormat="1">
      <c r="A16" s="216" t="s">
        <v>130</v>
      </c>
      <c r="B16" s="211">
        <f>B17</f>
        <v>5356.61</v>
      </c>
      <c r="C16" s="211">
        <f t="shared" ref="C16:D16" si="6">C17</f>
        <v>300</v>
      </c>
      <c r="D16" s="211">
        <f t="shared" si="6"/>
        <v>4400</v>
      </c>
      <c r="E16" s="211">
        <f t="shared" si="2"/>
        <v>4400</v>
      </c>
      <c r="F16" s="211">
        <f t="shared" si="3"/>
        <v>4400</v>
      </c>
    </row>
    <row r="17" spans="1:6" s="89" customFormat="1" hidden="1">
      <c r="A17" s="250" t="s">
        <v>131</v>
      </c>
      <c r="B17" s="214">
        <v>5356.61</v>
      </c>
      <c r="C17" s="214">
        <v>300</v>
      </c>
      <c r="D17" s="214">
        <v>4400</v>
      </c>
      <c r="E17" s="214">
        <f t="shared" si="2"/>
        <v>4400</v>
      </c>
      <c r="F17" s="214">
        <f t="shared" si="3"/>
        <v>4400</v>
      </c>
    </row>
    <row r="18" spans="1:6" s="89" customFormat="1">
      <c r="A18" s="216" t="s">
        <v>132</v>
      </c>
      <c r="B18" s="211">
        <f>B19</f>
        <v>65499.68</v>
      </c>
      <c r="C18" s="211">
        <f t="shared" ref="C18:D18" si="7">C19</f>
        <v>93275</v>
      </c>
      <c r="D18" s="211">
        <f t="shared" si="7"/>
        <v>146042</v>
      </c>
      <c r="E18" s="211">
        <f t="shared" si="2"/>
        <v>146042</v>
      </c>
      <c r="F18" s="211">
        <f t="shared" si="3"/>
        <v>146042</v>
      </c>
    </row>
    <row r="19" spans="1:6" hidden="1">
      <c r="A19" s="42" t="s">
        <v>133</v>
      </c>
      <c r="B19" s="12">
        <v>65499.68</v>
      </c>
      <c r="C19" s="12">
        <v>93275</v>
      </c>
      <c r="D19" s="12">
        <v>146042</v>
      </c>
      <c r="E19" s="12">
        <f t="shared" si="2"/>
        <v>146042</v>
      </c>
      <c r="F19" s="12">
        <f t="shared" si="3"/>
        <v>146042</v>
      </c>
    </row>
    <row r="20" spans="1:6">
      <c r="A20" s="42"/>
      <c r="B20" s="12"/>
      <c r="C20" s="12"/>
      <c r="D20" s="12"/>
      <c r="E20" s="12"/>
      <c r="F20" s="12"/>
    </row>
  </sheetData>
  <mergeCells count="4">
    <mergeCell ref="A1:F1"/>
    <mergeCell ref="A3:F3"/>
    <mergeCell ref="A5:F5"/>
    <mergeCell ref="A7:F7"/>
  </mergeCells>
  <pageMargins left="0.70000000000000007" right="0.70000000000000007" top="1.1437007874015752" bottom="1.1437007874015752" header="0.75000000000000011" footer="0.75000000000000011"/>
  <pageSetup paperSize="9" scale="7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28"/>
  <sheetViews>
    <sheetView zoomScaleNormal="100" workbookViewId="0">
      <selection activeCell="E29" sqref="E29"/>
    </sheetView>
  </sheetViews>
  <sheetFormatPr defaultRowHeight="15"/>
  <cols>
    <col min="1" max="1" width="7.85546875" customWidth="1"/>
    <col min="2" max="2" width="8.85546875" customWidth="1"/>
    <col min="3" max="3" width="5.7109375" customWidth="1"/>
    <col min="4" max="8" width="26.7109375" customWidth="1"/>
    <col min="9" max="9" width="26.7109375" hidden="1" customWidth="1"/>
    <col min="10" max="10" width="24" customWidth="1"/>
    <col min="11" max="60" width="9" customWidth="1"/>
    <col min="61" max="61" width="9.140625" customWidth="1"/>
  </cols>
  <sheetData>
    <row r="1" spans="1:62" ht="42" customHeight="1">
      <c r="A1" s="326" t="s">
        <v>283</v>
      </c>
      <c r="B1" s="326"/>
      <c r="C1" s="326"/>
      <c r="D1" s="326"/>
      <c r="E1" s="326"/>
      <c r="F1" s="326"/>
      <c r="G1" s="326"/>
      <c r="H1" s="326"/>
      <c r="I1" s="326"/>
      <c r="J1" s="326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</row>
    <row r="2" spans="1:62" ht="18" customHeight="1">
      <c r="A2" s="1"/>
      <c r="B2" s="1"/>
      <c r="C2" s="1"/>
      <c r="D2" s="1"/>
      <c r="E2" s="1"/>
      <c r="F2" s="1"/>
      <c r="G2" s="1"/>
      <c r="H2" s="1"/>
      <c r="I2" s="1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</row>
    <row r="3" spans="1:62" ht="15.75" customHeight="1">
      <c r="A3" s="326" t="s">
        <v>0</v>
      </c>
      <c r="B3" s="326"/>
      <c r="C3" s="326"/>
      <c r="D3" s="326"/>
      <c r="E3" s="326"/>
      <c r="F3" s="326"/>
      <c r="G3" s="326"/>
      <c r="H3" s="326"/>
      <c r="I3" s="326"/>
      <c r="J3" s="326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</row>
    <row r="4" spans="1:62" ht="18">
      <c r="A4" s="1"/>
      <c r="B4" s="1"/>
      <c r="C4" s="1"/>
      <c r="D4" s="1"/>
      <c r="E4" s="1"/>
      <c r="F4" s="1"/>
      <c r="G4" s="1"/>
      <c r="H4" s="2"/>
      <c r="I4" s="2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</row>
    <row r="5" spans="1:62" ht="18" customHeight="1">
      <c r="A5" s="326" t="s">
        <v>134</v>
      </c>
      <c r="B5" s="326"/>
      <c r="C5" s="326"/>
      <c r="D5" s="326"/>
      <c r="E5" s="326"/>
      <c r="F5" s="326"/>
      <c r="G5" s="326"/>
      <c r="H5" s="326"/>
      <c r="I5" s="326"/>
      <c r="J5" s="326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</row>
    <row r="6" spans="1:62" ht="18">
      <c r="A6" s="1"/>
      <c r="B6" s="1"/>
      <c r="C6" s="1"/>
      <c r="D6" s="1"/>
      <c r="E6" s="1"/>
      <c r="F6" s="1"/>
      <c r="G6" s="1"/>
      <c r="H6" s="2"/>
      <c r="I6" s="2"/>
      <c r="J6" s="110" t="s">
        <v>218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</row>
    <row r="7" spans="1:62" ht="25.5">
      <c r="A7" s="3" t="s">
        <v>11</v>
      </c>
      <c r="B7" s="4" t="s">
        <v>12</v>
      </c>
      <c r="C7" s="4" t="s">
        <v>15</v>
      </c>
      <c r="D7" s="4" t="s">
        <v>135</v>
      </c>
      <c r="E7" s="4" t="s">
        <v>286</v>
      </c>
      <c r="F7" s="3" t="s">
        <v>285</v>
      </c>
      <c r="G7" s="3" t="s">
        <v>288</v>
      </c>
      <c r="H7" s="3" t="s">
        <v>221</v>
      </c>
      <c r="I7" s="3" t="s">
        <v>2</v>
      </c>
      <c r="J7" s="43" t="s">
        <v>289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</row>
    <row r="8" spans="1:62" ht="25.5">
      <c r="A8" s="5">
        <v>8</v>
      </c>
      <c r="B8" s="5"/>
      <c r="C8" s="5"/>
      <c r="D8" s="5" t="s">
        <v>136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89"/>
      <c r="BJ8" s="89"/>
    </row>
    <row r="9" spans="1:62">
      <c r="A9" s="7"/>
      <c r="B9" s="45">
        <v>84</v>
      </c>
      <c r="C9" s="45"/>
      <c r="D9" s="45" t="s">
        <v>137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89"/>
      <c r="BJ9" s="89"/>
    </row>
    <row r="10" spans="1:62" s="89" customFormat="1" ht="25.5">
      <c r="A10" s="251"/>
      <c r="B10" s="251"/>
      <c r="C10" s="252" t="s">
        <v>138</v>
      </c>
      <c r="D10" s="253" t="s">
        <v>139</v>
      </c>
      <c r="E10" s="254">
        <v>0</v>
      </c>
      <c r="F10" s="254">
        <v>0</v>
      </c>
      <c r="G10" s="254">
        <v>0</v>
      </c>
      <c r="H10" s="254">
        <v>0</v>
      </c>
      <c r="I10" s="254">
        <v>0</v>
      </c>
      <c r="J10" s="254">
        <v>0</v>
      </c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</row>
    <row r="11" spans="1:62" ht="25.5">
      <c r="A11" s="37">
        <v>5</v>
      </c>
      <c r="B11" s="38"/>
      <c r="C11" s="38"/>
      <c r="D11" s="39" t="s">
        <v>140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89"/>
      <c r="BJ11" s="89"/>
    </row>
    <row r="12" spans="1:62" ht="25.5">
      <c r="A12" s="45"/>
      <c r="B12" s="45">
        <v>54</v>
      </c>
      <c r="C12" s="45"/>
      <c r="D12" s="47" t="s">
        <v>141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89"/>
      <c r="BJ12" s="89"/>
    </row>
    <row r="13" spans="1:62" s="89" customFormat="1">
      <c r="A13" s="255"/>
      <c r="B13" s="255"/>
      <c r="C13" s="252" t="s">
        <v>46</v>
      </c>
      <c r="D13" s="252" t="s">
        <v>47</v>
      </c>
      <c r="E13" s="254">
        <v>0</v>
      </c>
      <c r="F13" s="254">
        <v>0</v>
      </c>
      <c r="G13" s="254">
        <v>0</v>
      </c>
      <c r="H13" s="254">
        <v>0</v>
      </c>
      <c r="I13" s="254">
        <v>0</v>
      </c>
      <c r="J13" s="254">
        <v>0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</row>
    <row r="14" spans="1:62" s="89" customFormat="1">
      <c r="A14" s="255"/>
      <c r="B14" s="255"/>
      <c r="C14" s="252" t="s">
        <v>142</v>
      </c>
      <c r="D14" s="252" t="s">
        <v>31</v>
      </c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</row>
    <row r="15" spans="1:6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</row>
    <row r="16" spans="1:6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</row>
    <row r="17" spans="1:62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</row>
    <row r="18" spans="1:62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</row>
    <row r="19" spans="1:62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</row>
    <row r="20" spans="1:62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</row>
    <row r="21" spans="1:6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</row>
    <row r="22" spans="1:62">
      <c r="A22" s="89"/>
      <c r="B22" s="89"/>
      <c r="C22" s="89"/>
      <c r="D22" s="89"/>
      <c r="E22" s="89"/>
      <c r="F22" s="89"/>
      <c r="G22" s="89"/>
      <c r="H22" s="89"/>
      <c r="I22" s="107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</row>
    <row r="23" spans="1:6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</row>
    <row r="24" spans="1:62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</row>
    <row r="25" spans="1:6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</row>
    <row r="26" spans="1:62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</row>
    <row r="27" spans="1:62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</row>
    <row r="28" spans="1:62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</row>
    <row r="29" spans="1:62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</row>
    <row r="30" spans="1:62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</row>
    <row r="31" spans="1:62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</row>
    <row r="32" spans="1:62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</row>
    <row r="33" spans="1:54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</row>
    <row r="34" spans="1:54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</row>
    <row r="35" spans="1:54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</row>
    <row r="36" spans="1:54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</row>
    <row r="37" spans="1:54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</row>
    <row r="38" spans="1:54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</row>
    <row r="39" spans="1:54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</row>
    <row r="40" spans="1:54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</row>
    <row r="41" spans="1:54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</row>
    <row r="42" spans="1:54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</row>
    <row r="43" spans="1:54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</row>
    <row r="44" spans="1:54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</row>
    <row r="45" spans="1:54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</row>
    <row r="46" spans="1:54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</row>
    <row r="47" spans="1:54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</row>
    <row r="48" spans="1:54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</row>
    <row r="49" spans="1:54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</row>
    <row r="50" spans="1:54">
      <c r="A50" s="89"/>
      <c r="B50" s="89"/>
      <c r="C50" s="89"/>
      <c r="D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</row>
    <row r="51" spans="1:54">
      <c r="A51" s="89"/>
      <c r="B51" s="89"/>
      <c r="C51" s="89"/>
      <c r="D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</row>
    <row r="52" spans="1:54">
      <c r="A52" s="89"/>
      <c r="B52" s="89"/>
      <c r="C52" s="89"/>
      <c r="D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</row>
    <row r="53" spans="1:54">
      <c r="A53" s="89"/>
      <c r="B53" s="89"/>
      <c r="C53" s="89"/>
      <c r="D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</row>
    <row r="54" spans="1:54">
      <c r="A54" s="89"/>
      <c r="B54" s="89"/>
      <c r="C54" s="89"/>
      <c r="D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</row>
    <row r="55" spans="1:54">
      <c r="A55" s="89"/>
      <c r="B55" s="89"/>
      <c r="C55" s="89"/>
      <c r="D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</row>
    <row r="56" spans="1:54">
      <c r="A56" s="89"/>
      <c r="B56" s="89"/>
      <c r="C56" s="89"/>
      <c r="D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</row>
    <row r="57" spans="1:54">
      <c r="A57" s="89"/>
      <c r="B57" s="89"/>
      <c r="C57" s="89"/>
      <c r="D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</row>
    <row r="58" spans="1:54">
      <c r="A58" s="89"/>
      <c r="B58" s="89"/>
      <c r="C58" s="89"/>
      <c r="D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</row>
    <row r="59" spans="1:54">
      <c r="A59" s="89"/>
      <c r="B59" s="89"/>
      <c r="C59" s="89"/>
      <c r="D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</row>
    <row r="60" spans="1:54">
      <c r="A60" s="89"/>
      <c r="B60" s="89"/>
      <c r="C60" s="89"/>
      <c r="D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</row>
    <row r="61" spans="1:54">
      <c r="A61" s="89"/>
      <c r="B61" s="89"/>
      <c r="C61" s="89"/>
      <c r="D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</row>
    <row r="62" spans="1:54">
      <c r="A62" s="89"/>
      <c r="B62" s="89"/>
      <c r="C62" s="89"/>
      <c r="D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</row>
    <row r="63" spans="1:54">
      <c r="A63" s="89"/>
      <c r="B63" s="89"/>
      <c r="C63" s="89"/>
      <c r="D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</row>
    <row r="64" spans="1:54">
      <c r="A64" s="89"/>
      <c r="B64" s="89"/>
      <c r="C64" s="89"/>
      <c r="D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</row>
    <row r="65" spans="1:54">
      <c r="A65" s="89"/>
      <c r="B65" s="89"/>
      <c r="C65" s="89"/>
      <c r="D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</row>
    <row r="66" spans="1:54">
      <c r="A66" s="89"/>
      <c r="B66" s="89"/>
      <c r="C66" s="89"/>
      <c r="D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</row>
    <row r="67" spans="1:54">
      <c r="A67" s="89"/>
      <c r="B67" s="89"/>
      <c r="C67" s="89"/>
      <c r="D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</row>
    <row r="68" spans="1:54">
      <c r="A68" s="89"/>
      <c r="B68" s="89"/>
      <c r="C68" s="89"/>
      <c r="D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</row>
    <row r="69" spans="1:54">
      <c r="A69" s="89"/>
      <c r="B69" s="89"/>
      <c r="C69" s="89"/>
      <c r="D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</row>
    <row r="70" spans="1:54">
      <c r="A70" s="89"/>
      <c r="B70" s="89"/>
      <c r="C70" s="89"/>
      <c r="D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</row>
    <row r="71" spans="1:54">
      <c r="A71" s="89"/>
      <c r="B71" s="89"/>
      <c r="C71" s="89"/>
      <c r="D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</row>
    <row r="72" spans="1:54">
      <c r="A72" s="89"/>
      <c r="B72" s="89"/>
      <c r="C72" s="89"/>
      <c r="D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</row>
    <row r="73" spans="1:54">
      <c r="A73" s="89"/>
      <c r="B73" s="89"/>
      <c r="C73" s="89"/>
      <c r="D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</row>
    <row r="74" spans="1:54">
      <c r="A74" s="89"/>
      <c r="B74" s="89"/>
      <c r="C74" s="89"/>
      <c r="D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</row>
    <row r="75" spans="1:54">
      <c r="A75" s="89"/>
      <c r="B75" s="89"/>
      <c r="C75" s="89"/>
      <c r="D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</row>
    <row r="76" spans="1:54">
      <c r="A76" s="89"/>
      <c r="B76" s="89"/>
      <c r="C76" s="89"/>
      <c r="D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</row>
    <row r="77" spans="1:54">
      <c r="A77" s="89"/>
      <c r="B77" s="89"/>
      <c r="C77" s="89"/>
      <c r="D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</row>
    <row r="78" spans="1:54">
      <c r="A78" s="89"/>
      <c r="B78" s="89"/>
      <c r="C78" s="89"/>
      <c r="D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</row>
    <row r="79" spans="1:54">
      <c r="A79" s="89"/>
      <c r="B79" s="89"/>
      <c r="C79" s="89"/>
      <c r="D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</row>
    <row r="80" spans="1:54">
      <c r="A80" s="89"/>
      <c r="B80" s="89"/>
      <c r="C80" s="89"/>
      <c r="D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</row>
    <row r="81" spans="1:54">
      <c r="A81" s="89"/>
      <c r="B81" s="89"/>
      <c r="C81" s="89"/>
      <c r="D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</row>
    <row r="82" spans="1:54">
      <c r="A82" s="89"/>
      <c r="B82" s="89"/>
      <c r="C82" s="89"/>
      <c r="D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</row>
    <row r="83" spans="1:54">
      <c r="A83" s="89"/>
      <c r="B83" s="89"/>
      <c r="C83" s="89"/>
      <c r="D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</row>
    <row r="84" spans="1:54">
      <c r="A84" s="89"/>
      <c r="B84" s="89"/>
      <c r="C84" s="89"/>
      <c r="D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</row>
    <row r="85" spans="1:54">
      <c r="A85" s="89"/>
      <c r="B85" s="89"/>
      <c r="C85" s="89"/>
      <c r="D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</row>
    <row r="86" spans="1:54">
      <c r="A86" s="89"/>
      <c r="B86" s="89"/>
      <c r="C86" s="89"/>
      <c r="D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</row>
    <row r="87" spans="1:54">
      <c r="A87" s="89"/>
      <c r="B87" s="89"/>
      <c r="C87" s="89"/>
      <c r="D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</row>
    <row r="88" spans="1:54">
      <c r="A88" s="89"/>
      <c r="B88" s="89"/>
      <c r="C88" s="89"/>
      <c r="D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</row>
    <row r="89" spans="1:54">
      <c r="A89" s="89"/>
      <c r="B89" s="89"/>
      <c r="C89" s="89"/>
      <c r="D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</row>
    <row r="90" spans="1:54">
      <c r="A90" s="89"/>
      <c r="B90" s="89"/>
      <c r="C90" s="89"/>
      <c r="D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</row>
    <row r="91" spans="1:54">
      <c r="A91" s="89"/>
      <c r="B91" s="89"/>
      <c r="C91" s="89"/>
      <c r="D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</row>
    <row r="92" spans="1:54">
      <c r="A92" s="89"/>
      <c r="B92" s="89"/>
      <c r="C92" s="89"/>
      <c r="D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</row>
    <row r="93" spans="1:54">
      <c r="A93" s="89"/>
      <c r="B93" s="89"/>
      <c r="C93" s="89"/>
      <c r="D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</row>
    <row r="94" spans="1:54">
      <c r="A94" s="89"/>
      <c r="B94" s="89"/>
      <c r="C94" s="89"/>
      <c r="D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</row>
    <row r="95" spans="1:54">
      <c r="A95" s="89"/>
      <c r="B95" s="89"/>
      <c r="C95" s="89"/>
      <c r="D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</row>
    <row r="96" spans="1:54">
      <c r="A96" s="89"/>
      <c r="B96" s="89"/>
      <c r="C96" s="89"/>
      <c r="D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</row>
    <row r="97" spans="1:54">
      <c r="A97" s="89"/>
      <c r="B97" s="89"/>
      <c r="C97" s="89"/>
      <c r="D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</row>
    <row r="98" spans="1:54">
      <c r="A98" s="89"/>
      <c r="B98" s="89"/>
      <c r="C98" s="89"/>
      <c r="D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</row>
    <row r="99" spans="1:54">
      <c r="A99" s="89"/>
      <c r="B99" s="89"/>
      <c r="C99" s="89"/>
      <c r="D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</row>
    <row r="100" spans="1:54">
      <c r="A100" s="89"/>
      <c r="B100" s="89"/>
      <c r="C100" s="89"/>
      <c r="D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</row>
    <row r="101" spans="1:54">
      <c r="A101" s="89"/>
      <c r="B101" s="89"/>
      <c r="C101" s="89"/>
      <c r="D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</row>
    <row r="102" spans="1:54">
      <c r="A102" s="89"/>
      <c r="B102" s="89"/>
      <c r="C102" s="89"/>
      <c r="D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</row>
    <row r="103" spans="1:54">
      <c r="A103" s="89"/>
      <c r="B103" s="89"/>
      <c r="C103" s="89"/>
      <c r="D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</row>
    <row r="104" spans="1:54">
      <c r="A104" s="89"/>
      <c r="B104" s="89"/>
      <c r="C104" s="89"/>
      <c r="D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</row>
    <row r="105" spans="1:54">
      <c r="A105" s="89"/>
      <c r="B105" s="89"/>
      <c r="C105" s="89"/>
      <c r="D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</row>
    <row r="106" spans="1:54">
      <c r="A106" s="89"/>
      <c r="B106" s="89"/>
      <c r="C106" s="89"/>
      <c r="D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</row>
    <row r="107" spans="1:54">
      <c r="A107" s="89"/>
      <c r="B107" s="89"/>
      <c r="C107" s="89"/>
      <c r="D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</row>
    <row r="108" spans="1:54">
      <c r="A108" s="89"/>
      <c r="B108" s="89"/>
      <c r="C108" s="89"/>
      <c r="D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</row>
    <row r="109" spans="1:54">
      <c r="A109" s="89"/>
      <c r="B109" s="89"/>
      <c r="C109" s="89"/>
      <c r="D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</row>
    <row r="110" spans="1:54">
      <c r="A110" s="89"/>
      <c r="B110" s="89"/>
      <c r="C110" s="89"/>
      <c r="D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</row>
    <row r="111" spans="1:54">
      <c r="A111" s="89"/>
      <c r="B111" s="89"/>
      <c r="C111" s="89"/>
      <c r="D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</row>
    <row r="112" spans="1:54">
      <c r="A112" s="89"/>
      <c r="B112" s="89"/>
      <c r="C112" s="89"/>
      <c r="D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</row>
    <row r="113" spans="1:54">
      <c r="A113" s="89"/>
      <c r="B113" s="89"/>
      <c r="C113" s="89"/>
      <c r="D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</row>
    <row r="114" spans="1:54">
      <c r="A114" s="89"/>
      <c r="B114" s="89"/>
      <c r="C114" s="89"/>
      <c r="D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</row>
    <row r="115" spans="1:54">
      <c r="A115" s="89"/>
      <c r="B115" s="89"/>
      <c r="C115" s="89"/>
      <c r="D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</row>
    <row r="116" spans="1:54">
      <c r="A116" s="89"/>
      <c r="B116" s="89"/>
      <c r="C116" s="89"/>
      <c r="D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</row>
    <row r="117" spans="1:54">
      <c r="A117" s="89"/>
      <c r="B117" s="89"/>
      <c r="C117" s="89"/>
      <c r="D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</row>
    <row r="118" spans="1:54">
      <c r="A118" s="89"/>
      <c r="B118" s="89"/>
      <c r="C118" s="89"/>
      <c r="D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</row>
    <row r="119" spans="1:54">
      <c r="A119" s="89"/>
      <c r="B119" s="89"/>
      <c r="C119" s="89"/>
      <c r="D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</row>
    <row r="120" spans="1:54">
      <c r="A120" s="89"/>
      <c r="B120" s="89"/>
      <c r="C120" s="89"/>
      <c r="D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</row>
    <row r="121" spans="1:54"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</row>
    <row r="122" spans="1:54"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</row>
    <row r="123" spans="1:54"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</row>
    <row r="124" spans="1:54"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</row>
    <row r="125" spans="1:54"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</row>
    <row r="126" spans="1:54"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</row>
    <row r="127" spans="1:54"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</row>
    <row r="128" spans="1:54"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</row>
  </sheetData>
  <mergeCells count="3">
    <mergeCell ref="A1:J1"/>
    <mergeCell ref="A3:J3"/>
    <mergeCell ref="A5:J5"/>
  </mergeCells>
  <pageMargins left="0.70000000000000007" right="0.70000000000000007" top="1.1437007874015752" bottom="1.1437007874015752" header="0.75000000000000011" footer="0.75000000000000011"/>
  <pageSetup paperSize="9" scale="7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E24" sqref="E24"/>
    </sheetView>
  </sheetViews>
  <sheetFormatPr defaultColWidth="8.85546875" defaultRowHeight="15"/>
  <cols>
    <col min="1" max="6" width="25.28515625" style="160" customWidth="1"/>
    <col min="7" max="16384" width="8.85546875" style="160"/>
  </cols>
  <sheetData>
    <row r="1" spans="1:6" ht="42" customHeight="1">
      <c r="A1" s="328" t="s">
        <v>292</v>
      </c>
      <c r="B1" s="328"/>
      <c r="C1" s="328"/>
      <c r="D1" s="328"/>
      <c r="E1" s="328"/>
      <c r="F1" s="328"/>
    </row>
    <row r="2" spans="1:6" ht="18" customHeight="1">
      <c r="A2" s="161"/>
      <c r="B2" s="161"/>
      <c r="C2" s="161"/>
      <c r="D2" s="161"/>
      <c r="E2" s="161"/>
      <c r="F2" s="161"/>
    </row>
    <row r="3" spans="1:6" ht="15.75" customHeight="1">
      <c r="A3" s="328" t="s">
        <v>0</v>
      </c>
      <c r="B3" s="328"/>
      <c r="C3" s="328"/>
      <c r="D3" s="328"/>
      <c r="E3" s="328"/>
      <c r="F3" s="328"/>
    </row>
    <row r="4" spans="1:6" ht="18">
      <c r="A4" s="161"/>
      <c r="B4" s="161"/>
      <c r="C4" s="161"/>
      <c r="D4" s="161"/>
      <c r="E4" s="162"/>
      <c r="F4" s="162"/>
    </row>
    <row r="5" spans="1:6" ht="18" customHeight="1">
      <c r="A5" s="328" t="s">
        <v>269</v>
      </c>
      <c r="B5" s="328"/>
      <c r="C5" s="328"/>
      <c r="D5" s="328"/>
      <c r="E5" s="328"/>
      <c r="F5" s="328"/>
    </row>
    <row r="6" spans="1:6" ht="18">
      <c r="A6" s="161"/>
      <c r="B6" s="161"/>
      <c r="C6" s="161"/>
      <c r="D6" s="161"/>
      <c r="E6" s="162"/>
      <c r="F6" s="162"/>
    </row>
    <row r="7" spans="1:6" ht="25.5">
      <c r="A7" s="164" t="s">
        <v>248</v>
      </c>
      <c r="B7" s="164" t="s">
        <v>284</v>
      </c>
      <c r="C7" s="163" t="s">
        <v>285</v>
      </c>
      <c r="D7" s="163" t="s">
        <v>290</v>
      </c>
      <c r="E7" s="163" t="s">
        <v>249</v>
      </c>
      <c r="F7" s="163" t="s">
        <v>291</v>
      </c>
    </row>
    <row r="8" spans="1:6">
      <c r="A8" s="167" t="s">
        <v>268</v>
      </c>
      <c r="B8" s="295">
        <v>0</v>
      </c>
      <c r="C8" s="296">
        <v>0</v>
      </c>
      <c r="D8" s="296">
        <v>0</v>
      </c>
      <c r="E8" s="296">
        <v>0</v>
      </c>
      <c r="F8" s="296">
        <v>0</v>
      </c>
    </row>
    <row r="9" spans="1:6" ht="25.5">
      <c r="A9" s="167" t="s">
        <v>267</v>
      </c>
      <c r="B9" s="295">
        <v>0</v>
      </c>
      <c r="C9" s="296">
        <v>0</v>
      </c>
      <c r="D9" s="296">
        <v>0</v>
      </c>
      <c r="E9" s="296">
        <v>0</v>
      </c>
      <c r="F9" s="296">
        <v>0</v>
      </c>
    </row>
    <row r="10" spans="1:6" ht="25.5">
      <c r="A10" s="168" t="s">
        <v>266</v>
      </c>
      <c r="B10" s="295">
        <v>0</v>
      </c>
      <c r="C10" s="296">
        <v>0</v>
      </c>
      <c r="D10" s="296">
        <v>0</v>
      </c>
      <c r="E10" s="296">
        <v>0</v>
      </c>
      <c r="F10" s="296">
        <v>0</v>
      </c>
    </row>
    <row r="11" spans="1:6">
      <c r="A11" s="168"/>
      <c r="B11" s="295">
        <v>0</v>
      </c>
      <c r="C11" s="296">
        <v>0</v>
      </c>
      <c r="D11" s="296">
        <v>0</v>
      </c>
      <c r="E11" s="296">
        <v>0</v>
      </c>
      <c r="F11" s="296">
        <v>0</v>
      </c>
    </row>
    <row r="12" spans="1:6">
      <c r="A12" s="167" t="s">
        <v>265</v>
      </c>
      <c r="B12" s="295">
        <v>0</v>
      </c>
      <c r="C12" s="296">
        <v>0</v>
      </c>
      <c r="D12" s="296">
        <v>0</v>
      </c>
      <c r="E12" s="296">
        <v>0</v>
      </c>
      <c r="F12" s="296">
        <v>0</v>
      </c>
    </row>
    <row r="13" spans="1:6">
      <c r="A13" s="165" t="s">
        <v>250</v>
      </c>
      <c r="B13" s="295">
        <v>0</v>
      </c>
      <c r="C13" s="296">
        <v>0</v>
      </c>
      <c r="D13" s="296">
        <v>0</v>
      </c>
      <c r="E13" s="296">
        <v>0</v>
      </c>
      <c r="F13" s="296">
        <v>0</v>
      </c>
    </row>
    <row r="14" spans="1:6">
      <c r="A14" s="166" t="s">
        <v>251</v>
      </c>
      <c r="B14" s="295">
        <v>0</v>
      </c>
      <c r="C14" s="296">
        <v>0</v>
      </c>
      <c r="D14" s="296">
        <v>0</v>
      </c>
      <c r="E14" s="296">
        <v>0</v>
      </c>
      <c r="F14" s="297">
        <v>0</v>
      </c>
    </row>
    <row r="15" spans="1:6">
      <c r="A15" s="165" t="s">
        <v>255</v>
      </c>
      <c r="B15" s="295">
        <v>0</v>
      </c>
      <c r="C15" s="296">
        <v>0</v>
      </c>
      <c r="D15" s="296">
        <v>0</v>
      </c>
      <c r="E15" s="296">
        <v>0</v>
      </c>
      <c r="F15" s="297">
        <v>0</v>
      </c>
    </row>
    <row r="16" spans="1:6">
      <c r="A16" s="166" t="s">
        <v>256</v>
      </c>
      <c r="B16" s="295">
        <v>0</v>
      </c>
      <c r="C16" s="296">
        <v>0</v>
      </c>
      <c r="D16" s="296">
        <v>0</v>
      </c>
      <c r="E16" s="296">
        <v>0</v>
      </c>
      <c r="F16" s="297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83"/>
  <sheetViews>
    <sheetView tabSelected="1" view="pageBreakPreview" zoomScale="80" zoomScaleNormal="100" zoomScaleSheetLayoutView="80" workbookViewId="0">
      <selection activeCell="L57" sqref="L57"/>
    </sheetView>
  </sheetViews>
  <sheetFormatPr defaultRowHeight="15"/>
  <cols>
    <col min="1" max="1" width="7.85546875" customWidth="1"/>
    <col min="2" max="2" width="8.85546875" customWidth="1"/>
    <col min="3" max="3" width="9.140625" customWidth="1"/>
    <col min="4" max="4" width="31.7109375" customWidth="1"/>
    <col min="5" max="5" width="26.7109375" customWidth="1"/>
    <col min="6" max="6" width="26.7109375" style="114" customWidth="1"/>
    <col min="7" max="9" width="26.7109375" customWidth="1"/>
    <col min="10" max="10" width="9" customWidth="1"/>
    <col min="11" max="11" width="12.28515625" bestFit="1" customWidth="1"/>
    <col min="12" max="14" width="13.42578125" customWidth="1"/>
    <col min="15" max="15" width="11.7109375" bestFit="1" customWidth="1"/>
    <col min="16" max="1019" width="9" customWidth="1"/>
    <col min="1020" max="1020" width="9.140625" customWidth="1"/>
  </cols>
  <sheetData>
    <row r="1" spans="1:59" ht="42" customHeight="1">
      <c r="A1" s="326" t="s">
        <v>283</v>
      </c>
      <c r="B1" s="326"/>
      <c r="C1" s="326"/>
      <c r="D1" s="326"/>
      <c r="E1" s="326"/>
      <c r="F1" s="326"/>
      <c r="G1" s="326"/>
      <c r="H1" s="326"/>
      <c r="I1" s="326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</row>
    <row r="2" spans="1:59" ht="18">
      <c r="A2" s="1"/>
      <c r="B2" s="1"/>
      <c r="C2" s="1"/>
      <c r="D2" s="1"/>
      <c r="E2" s="1"/>
      <c r="F2" s="112"/>
      <c r="G2" s="1"/>
      <c r="H2" s="48"/>
      <c r="I2" s="2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</row>
    <row r="3" spans="1:59" ht="18" customHeight="1">
      <c r="A3" s="326" t="s">
        <v>143</v>
      </c>
      <c r="B3" s="326"/>
      <c r="C3" s="326"/>
      <c r="D3" s="326"/>
      <c r="E3" s="326"/>
      <c r="F3" s="326"/>
      <c r="G3" s="326"/>
      <c r="H3" s="326"/>
      <c r="I3" s="326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</row>
    <row r="4" spans="1:59" ht="18">
      <c r="A4" s="1"/>
      <c r="B4" s="1"/>
      <c r="C4" s="1"/>
      <c r="D4" s="1"/>
      <c r="E4" s="1"/>
      <c r="F4" s="112"/>
      <c r="G4" s="1"/>
      <c r="H4" s="2"/>
      <c r="I4" s="111" t="s">
        <v>218</v>
      </c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</row>
    <row r="5" spans="1:59">
      <c r="A5" s="343" t="s">
        <v>144</v>
      </c>
      <c r="B5" s="343"/>
      <c r="C5" s="343"/>
      <c r="D5" s="4" t="s">
        <v>135</v>
      </c>
      <c r="E5" s="4" t="s">
        <v>284</v>
      </c>
      <c r="F5" s="113" t="s">
        <v>287</v>
      </c>
      <c r="G5" s="3" t="s">
        <v>290</v>
      </c>
      <c r="H5" s="108" t="s">
        <v>219</v>
      </c>
      <c r="I5" s="108" t="s">
        <v>293</v>
      </c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</row>
    <row r="6" spans="1:59" ht="63.75">
      <c r="A6" s="333" t="s">
        <v>145</v>
      </c>
      <c r="B6" s="333"/>
      <c r="C6" s="333"/>
      <c r="D6" s="49" t="s">
        <v>146</v>
      </c>
      <c r="E6" s="50">
        <f>E7+E40+E48</f>
        <v>164512</v>
      </c>
      <c r="F6" s="50">
        <f t="shared" ref="F6:I6" si="0">F7+F40+F48</f>
        <v>171559</v>
      </c>
      <c r="G6" s="50">
        <f t="shared" si="0"/>
        <v>171559</v>
      </c>
      <c r="H6" s="50">
        <f t="shared" si="0"/>
        <v>171559</v>
      </c>
      <c r="I6" s="50">
        <f t="shared" si="0"/>
        <v>171559</v>
      </c>
      <c r="J6" s="90"/>
      <c r="K6" s="90"/>
      <c r="L6" s="91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</row>
    <row r="7" spans="1:59" s="286" customFormat="1">
      <c r="A7" s="332" t="s">
        <v>147</v>
      </c>
      <c r="B7" s="332"/>
      <c r="C7" s="332"/>
      <c r="D7" s="283" t="s">
        <v>51</v>
      </c>
      <c r="E7" s="284">
        <f>E9</f>
        <v>133528</v>
      </c>
      <c r="F7" s="284">
        <f t="shared" ref="F7:G7" si="1">F9</f>
        <v>157095</v>
      </c>
      <c r="G7" s="284">
        <f t="shared" si="1"/>
        <v>157095</v>
      </c>
      <c r="H7" s="284">
        <f t="shared" ref="H7:H93" si="2">G7</f>
        <v>157095</v>
      </c>
      <c r="I7" s="284">
        <f t="shared" ref="I7:I93" si="3">G7</f>
        <v>157095</v>
      </c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</row>
    <row r="8" spans="1:59">
      <c r="A8" s="331" t="s">
        <v>148</v>
      </c>
      <c r="B8" s="331"/>
      <c r="C8" s="331"/>
      <c r="D8" s="51" t="s">
        <v>47</v>
      </c>
      <c r="E8" s="14">
        <f>E7</f>
        <v>133528</v>
      </c>
      <c r="F8" s="14">
        <f t="shared" ref="F8:G8" si="4">F7</f>
        <v>157095</v>
      </c>
      <c r="G8" s="14">
        <f t="shared" si="4"/>
        <v>157095</v>
      </c>
      <c r="H8" s="14">
        <f t="shared" si="2"/>
        <v>157095</v>
      </c>
      <c r="I8" s="14">
        <f t="shared" si="3"/>
        <v>157095</v>
      </c>
      <c r="J8" s="93"/>
      <c r="K8" s="93"/>
      <c r="L8" s="99"/>
      <c r="M8" s="99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</row>
    <row r="9" spans="1:59">
      <c r="A9" s="334">
        <v>3</v>
      </c>
      <c r="B9" s="334"/>
      <c r="C9" s="334"/>
      <c r="D9" s="52" t="s">
        <v>51</v>
      </c>
      <c r="E9" s="6">
        <f>E10+E37</f>
        <v>133528</v>
      </c>
      <c r="F9" s="6">
        <f t="shared" ref="F9:G9" si="5">F10+F37</f>
        <v>157095</v>
      </c>
      <c r="G9" s="6">
        <f t="shared" si="5"/>
        <v>157095</v>
      </c>
      <c r="H9" s="6">
        <f t="shared" si="2"/>
        <v>157095</v>
      </c>
      <c r="I9" s="6">
        <f t="shared" si="3"/>
        <v>157095</v>
      </c>
      <c r="J9" s="94"/>
      <c r="K9" s="94"/>
      <c r="L9" s="100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</row>
    <row r="10" spans="1:59" s="89" customFormat="1">
      <c r="A10" s="335">
        <v>32</v>
      </c>
      <c r="B10" s="335"/>
      <c r="C10" s="335"/>
      <c r="D10" s="224" t="s">
        <v>61</v>
      </c>
      <c r="E10" s="209">
        <f>E11+E16+E22+E31</f>
        <v>132068.04999999999</v>
      </c>
      <c r="F10" s="209">
        <f t="shared" ref="F10:G10" si="6">F11+F16+F22+F31</f>
        <v>155545</v>
      </c>
      <c r="G10" s="209">
        <f t="shared" si="6"/>
        <v>155645</v>
      </c>
      <c r="H10" s="209">
        <f t="shared" si="2"/>
        <v>155645</v>
      </c>
      <c r="I10" s="209">
        <f t="shared" si="3"/>
        <v>155645</v>
      </c>
      <c r="J10" s="95"/>
      <c r="K10" s="95"/>
      <c r="L10" s="101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</row>
    <row r="11" spans="1:59" s="89" customFormat="1" hidden="1">
      <c r="A11" s="256">
        <v>321</v>
      </c>
      <c r="B11" s="257"/>
      <c r="C11" s="258"/>
      <c r="D11" s="221" t="s">
        <v>62</v>
      </c>
      <c r="E11" s="211">
        <f>SUM(E12:E15)</f>
        <v>49640.59</v>
      </c>
      <c r="F11" s="211">
        <f t="shared" ref="F11:G11" si="7">SUM(F12:F15)</f>
        <v>49477.42</v>
      </c>
      <c r="G11" s="211">
        <f t="shared" si="7"/>
        <v>50100</v>
      </c>
      <c r="H11" s="211">
        <f t="shared" si="2"/>
        <v>50100</v>
      </c>
      <c r="I11" s="211">
        <f t="shared" si="3"/>
        <v>50100</v>
      </c>
      <c r="J11" s="96"/>
      <c r="K11" s="96"/>
      <c r="L11" s="102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</row>
    <row r="12" spans="1:59" s="89" customFormat="1" hidden="1">
      <c r="A12" s="259">
        <v>3211</v>
      </c>
      <c r="B12" s="260"/>
      <c r="C12" s="261"/>
      <c r="D12" s="222" t="s">
        <v>63</v>
      </c>
      <c r="E12" s="214">
        <v>1223.05</v>
      </c>
      <c r="F12" s="214">
        <v>777.42</v>
      </c>
      <c r="G12" s="214">
        <v>1000</v>
      </c>
      <c r="H12" s="214">
        <f t="shared" si="2"/>
        <v>1000</v>
      </c>
      <c r="I12" s="214">
        <f t="shared" si="3"/>
        <v>1000</v>
      </c>
      <c r="L12" s="97"/>
      <c r="N12" s="97"/>
    </row>
    <row r="13" spans="1:59" s="89" customFormat="1" ht="26.25" hidden="1">
      <c r="A13" s="259">
        <v>3212</v>
      </c>
      <c r="B13" s="260"/>
      <c r="C13" s="261"/>
      <c r="D13" s="222" t="s">
        <v>64</v>
      </c>
      <c r="E13" s="214">
        <v>47910.49</v>
      </c>
      <c r="F13" s="214">
        <v>48400</v>
      </c>
      <c r="G13" s="214">
        <v>48500</v>
      </c>
      <c r="H13" s="214">
        <f t="shared" si="2"/>
        <v>48500</v>
      </c>
      <c r="I13" s="214">
        <f t="shared" si="3"/>
        <v>48500</v>
      </c>
      <c r="L13" s="97"/>
      <c r="M13" s="97"/>
      <c r="N13" s="97"/>
    </row>
    <row r="14" spans="1:59" s="89" customFormat="1" hidden="1">
      <c r="A14" s="259">
        <v>3213</v>
      </c>
      <c r="B14" s="260"/>
      <c r="C14" s="261"/>
      <c r="D14" s="222" t="s">
        <v>65</v>
      </c>
      <c r="E14" s="214">
        <v>265.45</v>
      </c>
      <c r="F14" s="214">
        <v>300</v>
      </c>
      <c r="G14" s="214">
        <v>300</v>
      </c>
      <c r="H14" s="214">
        <f t="shared" si="2"/>
        <v>300</v>
      </c>
      <c r="I14" s="214">
        <f t="shared" si="3"/>
        <v>300</v>
      </c>
      <c r="L14" s="97"/>
    </row>
    <row r="15" spans="1:59" s="89" customFormat="1" ht="26.25" hidden="1">
      <c r="A15" s="259">
        <v>3214</v>
      </c>
      <c r="B15" s="260"/>
      <c r="C15" s="261"/>
      <c r="D15" s="222" t="s">
        <v>66</v>
      </c>
      <c r="E15" s="214">
        <v>241.6</v>
      </c>
      <c r="F15" s="214">
        <v>0</v>
      </c>
      <c r="G15" s="214">
        <v>300</v>
      </c>
      <c r="H15" s="214">
        <f t="shared" si="2"/>
        <v>300</v>
      </c>
      <c r="I15" s="214">
        <f t="shared" si="3"/>
        <v>300</v>
      </c>
      <c r="L15" s="97"/>
      <c r="M15" s="97"/>
    </row>
    <row r="16" spans="1:59" s="89" customFormat="1" hidden="1">
      <c r="A16" s="256">
        <v>322</v>
      </c>
      <c r="B16" s="257"/>
      <c r="C16" s="258"/>
      <c r="D16" s="226" t="s">
        <v>67</v>
      </c>
      <c r="E16" s="211">
        <f>SUM(E17:E21)</f>
        <v>60915.7</v>
      </c>
      <c r="F16" s="211">
        <f t="shared" ref="F16:G16" si="8">SUM(F17:F21)</f>
        <v>76982.3</v>
      </c>
      <c r="G16" s="211">
        <f t="shared" si="8"/>
        <v>79965</v>
      </c>
      <c r="H16" s="211">
        <f t="shared" si="2"/>
        <v>79965</v>
      </c>
      <c r="I16" s="211">
        <f>G16</f>
        <v>79965</v>
      </c>
      <c r="J16" s="96"/>
      <c r="K16" s="96"/>
      <c r="L16" s="102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</row>
    <row r="17" spans="1:59" s="89" customFormat="1" ht="26.25" hidden="1">
      <c r="A17" s="259">
        <v>3221</v>
      </c>
      <c r="B17" s="260"/>
      <c r="C17" s="261"/>
      <c r="D17" s="233" t="s">
        <v>68</v>
      </c>
      <c r="E17" s="214">
        <v>19066.650000000001</v>
      </c>
      <c r="F17" s="214">
        <v>25000</v>
      </c>
      <c r="G17" s="214">
        <v>22165</v>
      </c>
      <c r="H17" s="214">
        <f t="shared" si="2"/>
        <v>22165</v>
      </c>
      <c r="I17" s="214">
        <f t="shared" si="3"/>
        <v>22165</v>
      </c>
      <c r="L17" s="97"/>
    </row>
    <row r="18" spans="1:59" s="89" customFormat="1" hidden="1">
      <c r="A18" s="259">
        <v>3222</v>
      </c>
      <c r="B18" s="260"/>
      <c r="C18" s="261"/>
      <c r="D18" s="233" t="s">
        <v>69</v>
      </c>
      <c r="E18" s="214">
        <v>987.38</v>
      </c>
      <c r="F18" s="214">
        <v>1500</v>
      </c>
      <c r="G18" s="214">
        <v>1600</v>
      </c>
      <c r="H18" s="214">
        <f t="shared" si="2"/>
        <v>1600</v>
      </c>
      <c r="I18" s="214">
        <f t="shared" si="3"/>
        <v>1600</v>
      </c>
      <c r="K18" s="97"/>
      <c r="L18" s="97"/>
    </row>
    <row r="19" spans="1:59" s="89" customFormat="1" hidden="1">
      <c r="A19" s="259">
        <v>3223</v>
      </c>
      <c r="B19" s="260"/>
      <c r="C19" s="261"/>
      <c r="D19" s="233" t="s">
        <v>70</v>
      </c>
      <c r="E19" s="214">
        <v>39816.839999999997</v>
      </c>
      <c r="F19" s="214">
        <v>50076.94</v>
      </c>
      <c r="G19" s="214">
        <v>55200</v>
      </c>
      <c r="H19" s="214">
        <f t="shared" si="2"/>
        <v>55200</v>
      </c>
      <c r="I19" s="214">
        <f t="shared" si="3"/>
        <v>55200</v>
      </c>
      <c r="L19" s="97"/>
    </row>
    <row r="20" spans="1:59" s="89" customFormat="1" hidden="1">
      <c r="A20" s="259">
        <v>3225</v>
      </c>
      <c r="B20" s="260"/>
      <c r="C20" s="261"/>
      <c r="D20" s="233" t="s">
        <v>72</v>
      </c>
      <c r="E20" s="214">
        <v>660.6</v>
      </c>
      <c r="F20" s="214">
        <v>290.61</v>
      </c>
      <c r="G20" s="214">
        <v>500</v>
      </c>
      <c r="H20" s="214">
        <f t="shared" si="2"/>
        <v>500</v>
      </c>
      <c r="I20" s="214">
        <f t="shared" si="3"/>
        <v>500</v>
      </c>
      <c r="L20" s="97"/>
    </row>
    <row r="21" spans="1:59" s="89" customFormat="1" ht="26.25" hidden="1">
      <c r="A21" s="259">
        <v>3227</v>
      </c>
      <c r="B21" s="260"/>
      <c r="C21" s="261"/>
      <c r="D21" s="233" t="s">
        <v>73</v>
      </c>
      <c r="E21" s="214">
        <v>384.23</v>
      </c>
      <c r="F21" s="214">
        <v>114.75</v>
      </c>
      <c r="G21" s="214">
        <v>500</v>
      </c>
      <c r="H21" s="214">
        <f t="shared" si="2"/>
        <v>500</v>
      </c>
      <c r="I21" s="214">
        <f t="shared" si="3"/>
        <v>500</v>
      </c>
      <c r="L21" s="97"/>
    </row>
    <row r="22" spans="1:59" s="89" customFormat="1" hidden="1">
      <c r="A22" s="256">
        <v>323</v>
      </c>
      <c r="B22" s="257"/>
      <c r="C22" s="258"/>
      <c r="D22" s="226" t="s">
        <v>74</v>
      </c>
      <c r="E22" s="211">
        <f>SUM(E23:E30)</f>
        <v>20983.379999999997</v>
      </c>
      <c r="F22" s="211">
        <f t="shared" ref="F22:G22" si="9">SUM(F23:F30)</f>
        <v>28870.799999999999</v>
      </c>
      <c r="G22" s="211">
        <f t="shared" si="9"/>
        <v>25380</v>
      </c>
      <c r="H22" s="211">
        <f t="shared" si="2"/>
        <v>25380</v>
      </c>
      <c r="I22" s="211">
        <f t="shared" si="3"/>
        <v>25380</v>
      </c>
      <c r="J22" s="96"/>
      <c r="K22" s="96"/>
      <c r="L22" s="10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</row>
    <row r="23" spans="1:59" s="89" customFormat="1" hidden="1">
      <c r="A23" s="259">
        <v>3231</v>
      </c>
      <c r="B23" s="260"/>
      <c r="C23" s="261"/>
      <c r="D23" s="233" t="s">
        <v>75</v>
      </c>
      <c r="E23" s="214">
        <v>3981.68</v>
      </c>
      <c r="F23" s="214">
        <v>4200</v>
      </c>
      <c r="G23" s="214">
        <v>4000</v>
      </c>
      <c r="H23" s="214">
        <f t="shared" si="2"/>
        <v>4000</v>
      </c>
      <c r="I23" s="214">
        <f t="shared" si="3"/>
        <v>4000</v>
      </c>
      <c r="L23" s="97"/>
    </row>
    <row r="24" spans="1:59" s="89" customFormat="1" hidden="1">
      <c r="A24" s="259">
        <v>3233</v>
      </c>
      <c r="B24" s="260"/>
      <c r="C24" s="261"/>
      <c r="D24" s="233" t="s">
        <v>77</v>
      </c>
      <c r="E24" s="214">
        <v>132.72</v>
      </c>
      <c r="F24" s="214">
        <v>0</v>
      </c>
      <c r="G24" s="214">
        <v>0</v>
      </c>
      <c r="H24" s="214">
        <f t="shared" si="2"/>
        <v>0</v>
      </c>
      <c r="I24" s="214">
        <f t="shared" si="3"/>
        <v>0</v>
      </c>
      <c r="L24" s="97"/>
    </row>
    <row r="25" spans="1:59" s="89" customFormat="1" hidden="1">
      <c r="A25" s="259">
        <v>3234</v>
      </c>
      <c r="B25" s="260"/>
      <c r="C25" s="261"/>
      <c r="D25" s="233" t="s">
        <v>78</v>
      </c>
      <c r="E25" s="214">
        <v>9290.6</v>
      </c>
      <c r="F25" s="214">
        <v>10200</v>
      </c>
      <c r="G25" s="214">
        <v>9200</v>
      </c>
      <c r="H25" s="214">
        <f t="shared" si="2"/>
        <v>9200</v>
      </c>
      <c r="I25" s="214">
        <f t="shared" si="3"/>
        <v>9200</v>
      </c>
      <c r="K25" s="97"/>
      <c r="L25" s="97"/>
    </row>
    <row r="26" spans="1:59" s="89" customFormat="1" hidden="1">
      <c r="A26" s="259">
        <v>3235</v>
      </c>
      <c r="B26" s="260"/>
      <c r="C26" s="261"/>
      <c r="D26" s="233" t="s">
        <v>79</v>
      </c>
      <c r="E26" s="214">
        <v>0</v>
      </c>
      <c r="F26" s="214">
        <v>0</v>
      </c>
      <c r="G26" s="214">
        <v>0</v>
      </c>
      <c r="H26" s="214">
        <f t="shared" si="2"/>
        <v>0</v>
      </c>
      <c r="I26" s="214">
        <f t="shared" si="3"/>
        <v>0</v>
      </c>
      <c r="K26" s="97"/>
    </row>
    <row r="27" spans="1:59" s="89" customFormat="1" hidden="1">
      <c r="A27" s="259">
        <v>3236</v>
      </c>
      <c r="B27" s="260"/>
      <c r="C27" s="261"/>
      <c r="D27" s="233" t="s">
        <v>80</v>
      </c>
      <c r="E27" s="214">
        <v>3185.4</v>
      </c>
      <c r="F27" s="214">
        <v>6211.53</v>
      </c>
      <c r="G27" s="214">
        <v>4480</v>
      </c>
      <c r="H27" s="214">
        <f t="shared" si="2"/>
        <v>4480</v>
      </c>
      <c r="I27" s="214">
        <f t="shared" si="3"/>
        <v>4480</v>
      </c>
      <c r="K27" s="97"/>
      <c r="L27" s="97"/>
    </row>
    <row r="28" spans="1:59" s="89" customFormat="1" hidden="1">
      <c r="A28" s="259">
        <v>3237</v>
      </c>
      <c r="B28" s="260"/>
      <c r="C28" s="261"/>
      <c r="D28" s="233" t="s">
        <v>81</v>
      </c>
      <c r="E28" s="214">
        <v>62.21</v>
      </c>
      <c r="F28" s="214">
        <v>0</v>
      </c>
      <c r="G28" s="214">
        <v>100</v>
      </c>
      <c r="H28" s="214">
        <f t="shared" si="2"/>
        <v>100</v>
      </c>
      <c r="I28" s="214">
        <f t="shared" si="3"/>
        <v>100</v>
      </c>
      <c r="L28" s="97"/>
    </row>
    <row r="29" spans="1:59" s="89" customFormat="1" hidden="1">
      <c r="A29" s="259">
        <v>3238</v>
      </c>
      <c r="B29" s="260"/>
      <c r="C29" s="261"/>
      <c r="D29" s="233" t="s">
        <v>82</v>
      </c>
      <c r="E29" s="214">
        <v>4081.92</v>
      </c>
      <c r="F29" s="214">
        <v>4100</v>
      </c>
      <c r="G29" s="214">
        <v>4100</v>
      </c>
      <c r="H29" s="214">
        <f t="shared" si="2"/>
        <v>4100</v>
      </c>
      <c r="I29" s="214">
        <f t="shared" si="3"/>
        <v>4100</v>
      </c>
      <c r="K29" s="97"/>
      <c r="L29" s="97"/>
    </row>
    <row r="30" spans="1:59" s="89" customFormat="1" hidden="1">
      <c r="A30" s="259">
        <v>3239</v>
      </c>
      <c r="B30" s="260"/>
      <c r="C30" s="261"/>
      <c r="D30" s="233" t="s">
        <v>83</v>
      </c>
      <c r="E30" s="214">
        <v>248.85</v>
      </c>
      <c r="F30" s="214">
        <v>4159.2700000000004</v>
      </c>
      <c r="G30" s="214">
        <v>3500</v>
      </c>
      <c r="H30" s="214">
        <f t="shared" si="2"/>
        <v>3500</v>
      </c>
      <c r="I30" s="214">
        <f t="shared" si="3"/>
        <v>3500</v>
      </c>
      <c r="K30" s="97"/>
      <c r="L30" s="97"/>
    </row>
    <row r="31" spans="1:59" s="89" customFormat="1" ht="26.25" hidden="1">
      <c r="A31" s="256">
        <v>329</v>
      </c>
      <c r="B31" s="257"/>
      <c r="C31" s="258"/>
      <c r="D31" s="221" t="s">
        <v>84</v>
      </c>
      <c r="E31" s="211">
        <f>SUM(E32:E36)</f>
        <v>528.38</v>
      </c>
      <c r="F31" s="211">
        <f t="shared" ref="F31:G31" si="10">SUM(F32:F36)</f>
        <v>214.48000000000002</v>
      </c>
      <c r="G31" s="211">
        <f t="shared" si="10"/>
        <v>200</v>
      </c>
      <c r="H31" s="211">
        <f t="shared" si="2"/>
        <v>200</v>
      </c>
      <c r="I31" s="211">
        <f t="shared" si="3"/>
        <v>200</v>
      </c>
      <c r="J31" s="96"/>
      <c r="K31" s="96"/>
      <c r="L31" s="102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</row>
    <row r="32" spans="1:59" s="89" customFormat="1" hidden="1">
      <c r="A32" s="259">
        <v>3292</v>
      </c>
      <c r="B32" s="260"/>
      <c r="C32" s="261"/>
      <c r="D32" s="222" t="s">
        <v>86</v>
      </c>
      <c r="E32" s="214">
        <v>0</v>
      </c>
      <c r="F32" s="214">
        <v>0</v>
      </c>
      <c r="G32" s="214">
        <v>0</v>
      </c>
      <c r="H32" s="214">
        <f t="shared" si="2"/>
        <v>0</v>
      </c>
      <c r="I32" s="214">
        <f t="shared" si="3"/>
        <v>0</v>
      </c>
      <c r="L32" s="97"/>
    </row>
    <row r="33" spans="1:59" s="89" customFormat="1" hidden="1">
      <c r="A33" s="259">
        <v>3293</v>
      </c>
      <c r="B33" s="260"/>
      <c r="C33" s="261"/>
      <c r="D33" s="222" t="s">
        <v>87</v>
      </c>
      <c r="E33" s="214">
        <v>0</v>
      </c>
      <c r="F33" s="214">
        <v>0</v>
      </c>
      <c r="G33" s="214">
        <v>0</v>
      </c>
      <c r="H33" s="214">
        <f t="shared" si="2"/>
        <v>0</v>
      </c>
      <c r="I33" s="214">
        <f t="shared" si="3"/>
        <v>0</v>
      </c>
      <c r="L33" s="97"/>
    </row>
    <row r="34" spans="1:59" s="89" customFormat="1" hidden="1">
      <c r="A34" s="259">
        <v>3294</v>
      </c>
      <c r="B34" s="260"/>
      <c r="C34" s="261"/>
      <c r="D34" s="222" t="s">
        <v>88</v>
      </c>
      <c r="E34" s="214">
        <v>115</v>
      </c>
      <c r="F34" s="214">
        <v>100</v>
      </c>
      <c r="G34" s="214">
        <v>100</v>
      </c>
      <c r="H34" s="214">
        <f t="shared" si="2"/>
        <v>100</v>
      </c>
      <c r="I34" s="214">
        <f t="shared" si="3"/>
        <v>100</v>
      </c>
      <c r="L34" s="97"/>
    </row>
    <row r="35" spans="1:59" s="89" customFormat="1" hidden="1">
      <c r="A35" s="259">
        <v>3295</v>
      </c>
      <c r="B35" s="260"/>
      <c r="C35" s="261"/>
      <c r="D35" s="222" t="s">
        <v>89</v>
      </c>
      <c r="E35" s="214">
        <v>0</v>
      </c>
      <c r="F35" s="214">
        <v>0</v>
      </c>
      <c r="G35" s="214">
        <v>0</v>
      </c>
      <c r="H35" s="214">
        <f t="shared" si="2"/>
        <v>0</v>
      </c>
      <c r="I35" s="214">
        <f t="shared" si="3"/>
        <v>0</v>
      </c>
      <c r="L35" s="97"/>
    </row>
    <row r="36" spans="1:59" s="89" customFormat="1" ht="26.25" hidden="1">
      <c r="A36" s="259">
        <v>3299</v>
      </c>
      <c r="B36" s="260"/>
      <c r="C36" s="261"/>
      <c r="D36" s="222" t="s">
        <v>84</v>
      </c>
      <c r="E36" s="214">
        <v>413.38</v>
      </c>
      <c r="F36" s="214">
        <v>114.48</v>
      </c>
      <c r="G36" s="214">
        <v>100</v>
      </c>
      <c r="H36" s="214">
        <f t="shared" si="2"/>
        <v>100</v>
      </c>
      <c r="I36" s="214">
        <f t="shared" si="3"/>
        <v>100</v>
      </c>
      <c r="K36" s="97"/>
      <c r="L36" s="97"/>
    </row>
    <row r="37" spans="1:59" s="89" customFormat="1">
      <c r="A37" s="335">
        <v>34</v>
      </c>
      <c r="B37" s="335"/>
      <c r="C37" s="335"/>
      <c r="D37" s="224" t="s">
        <v>98</v>
      </c>
      <c r="E37" s="209">
        <f t="shared" ref="E37:E38" si="11">E38</f>
        <v>1459.95</v>
      </c>
      <c r="F37" s="209">
        <f t="shared" ref="F37:F38" si="12">F38</f>
        <v>1550</v>
      </c>
      <c r="G37" s="209">
        <f t="shared" ref="G37:G38" si="13">G38</f>
        <v>1450</v>
      </c>
      <c r="H37" s="209">
        <f t="shared" si="2"/>
        <v>1450</v>
      </c>
      <c r="I37" s="209">
        <f t="shared" si="3"/>
        <v>1450</v>
      </c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</row>
    <row r="38" spans="1:59" hidden="1">
      <c r="A38" s="53">
        <v>343</v>
      </c>
      <c r="B38" s="54"/>
      <c r="C38" s="55"/>
      <c r="D38" s="34" t="s">
        <v>99</v>
      </c>
      <c r="E38" s="10">
        <f t="shared" si="11"/>
        <v>1459.95</v>
      </c>
      <c r="F38" s="10">
        <f t="shared" si="12"/>
        <v>1550</v>
      </c>
      <c r="G38" s="10">
        <f t="shared" si="13"/>
        <v>1450</v>
      </c>
      <c r="H38" s="10">
        <f t="shared" si="2"/>
        <v>1450</v>
      </c>
      <c r="I38" s="10">
        <f t="shared" si="3"/>
        <v>1450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</row>
    <row r="39" spans="1:59" ht="25.5" hidden="1">
      <c r="A39" s="56">
        <v>3431</v>
      </c>
      <c r="B39" s="57"/>
      <c r="C39" s="58"/>
      <c r="D39" s="35" t="s">
        <v>100</v>
      </c>
      <c r="E39" s="12">
        <v>1459.95</v>
      </c>
      <c r="F39" s="12">
        <v>1550</v>
      </c>
      <c r="G39" s="12">
        <v>1450</v>
      </c>
      <c r="H39" s="12">
        <f t="shared" si="2"/>
        <v>1450</v>
      </c>
      <c r="I39" s="12">
        <f t="shared" si="3"/>
        <v>1450</v>
      </c>
      <c r="J39" s="89"/>
      <c r="K39" s="97"/>
      <c r="L39" s="97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s="286" customFormat="1" ht="38.25">
      <c r="A40" s="332" t="s">
        <v>149</v>
      </c>
      <c r="B40" s="332"/>
      <c r="C40" s="332"/>
      <c r="D40" s="283" t="s">
        <v>225</v>
      </c>
      <c r="E40" s="284">
        <f>E42</f>
        <v>13880</v>
      </c>
      <c r="F40" s="284">
        <f t="shared" ref="F40:G40" si="14">F42</f>
        <v>14464</v>
      </c>
      <c r="G40" s="284">
        <f t="shared" si="14"/>
        <v>14464</v>
      </c>
      <c r="H40" s="284">
        <f t="shared" si="2"/>
        <v>14464</v>
      </c>
      <c r="I40" s="284">
        <f t="shared" si="3"/>
        <v>14464</v>
      </c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285"/>
      <c r="AP40" s="285"/>
      <c r="AQ40" s="285"/>
      <c r="AR40" s="285"/>
      <c r="AS40" s="285"/>
      <c r="AT40" s="285"/>
      <c r="AU40" s="285"/>
      <c r="AV40" s="285"/>
      <c r="AW40" s="285"/>
      <c r="AX40" s="285"/>
      <c r="AY40" s="285"/>
      <c r="AZ40" s="285"/>
      <c r="BA40" s="285"/>
      <c r="BB40" s="285"/>
      <c r="BC40" s="285"/>
      <c r="BD40" s="285"/>
      <c r="BE40" s="285"/>
      <c r="BF40" s="285"/>
      <c r="BG40" s="285"/>
    </row>
    <row r="41" spans="1:59" ht="15" customHeight="1">
      <c r="A41" s="331" t="s">
        <v>148</v>
      </c>
      <c r="B41" s="331"/>
      <c r="C41" s="331"/>
      <c r="D41" s="51" t="s">
        <v>47</v>
      </c>
      <c r="E41" s="14">
        <f>E40</f>
        <v>13880</v>
      </c>
      <c r="F41" s="14">
        <f t="shared" ref="F41:G41" si="15">F40</f>
        <v>14464</v>
      </c>
      <c r="G41" s="14">
        <f t="shared" si="15"/>
        <v>14464</v>
      </c>
      <c r="H41" s="14">
        <f t="shared" si="2"/>
        <v>14464</v>
      </c>
      <c r="I41" s="14">
        <f t="shared" si="3"/>
        <v>14464</v>
      </c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</row>
    <row r="42" spans="1:59" ht="15" customHeight="1">
      <c r="A42" s="59">
        <v>3</v>
      </c>
      <c r="B42" s="60"/>
      <c r="C42" s="61"/>
      <c r="D42" s="62" t="s">
        <v>51</v>
      </c>
      <c r="E42" s="6">
        <f>E43</f>
        <v>13880</v>
      </c>
      <c r="F42" s="6">
        <f t="shared" ref="F42:G42" si="16">F43</f>
        <v>14464</v>
      </c>
      <c r="G42" s="6">
        <f t="shared" si="16"/>
        <v>14464</v>
      </c>
      <c r="H42" s="6">
        <f t="shared" si="2"/>
        <v>14464</v>
      </c>
      <c r="I42" s="6">
        <f t="shared" si="3"/>
        <v>14464</v>
      </c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</row>
    <row r="43" spans="1:59" s="89" customFormat="1" ht="15" customHeight="1">
      <c r="A43" s="262">
        <v>32</v>
      </c>
      <c r="B43" s="263"/>
      <c r="C43" s="264"/>
      <c r="D43" s="265" t="s">
        <v>61</v>
      </c>
      <c r="E43" s="209">
        <f>E44+E46</f>
        <v>13880</v>
      </c>
      <c r="F43" s="209">
        <f t="shared" ref="F43:G43" si="17">F44+F46</f>
        <v>14464</v>
      </c>
      <c r="G43" s="209">
        <f t="shared" si="17"/>
        <v>14464</v>
      </c>
      <c r="H43" s="209">
        <f t="shared" si="2"/>
        <v>14464</v>
      </c>
      <c r="I43" s="209">
        <f t="shared" si="3"/>
        <v>14464</v>
      </c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</row>
    <row r="44" spans="1:59" hidden="1">
      <c r="A44" s="53">
        <v>322</v>
      </c>
      <c r="B44" s="63"/>
      <c r="C44" s="64"/>
      <c r="D44" s="25" t="s">
        <v>67</v>
      </c>
      <c r="E44" s="10">
        <f>E45</f>
        <v>5326.44</v>
      </c>
      <c r="F44" s="10">
        <f t="shared" ref="F44:G44" si="18">F45</f>
        <v>7232</v>
      </c>
      <c r="G44" s="10">
        <f t="shared" si="18"/>
        <v>7232</v>
      </c>
      <c r="H44" s="10">
        <f t="shared" si="2"/>
        <v>7232</v>
      </c>
      <c r="I44" s="10">
        <f t="shared" si="3"/>
        <v>7232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</row>
    <row r="45" spans="1:59" ht="26.25" hidden="1">
      <c r="A45" s="56">
        <v>3224</v>
      </c>
      <c r="B45" s="65"/>
      <c r="C45" s="66"/>
      <c r="D45" s="26" t="s">
        <v>71</v>
      </c>
      <c r="E45" s="12">
        <v>5326.44</v>
      </c>
      <c r="F45" s="12">
        <v>7232</v>
      </c>
      <c r="G45" s="12">
        <v>7232</v>
      </c>
      <c r="H45" s="12">
        <f t="shared" si="2"/>
        <v>7232</v>
      </c>
      <c r="I45" s="12">
        <f t="shared" si="3"/>
        <v>7232</v>
      </c>
      <c r="J45" s="89"/>
      <c r="K45" s="97"/>
      <c r="L45" s="97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</row>
    <row r="46" spans="1:59" ht="15" hidden="1" customHeight="1">
      <c r="A46" s="53">
        <v>323</v>
      </c>
      <c r="B46" s="63"/>
      <c r="C46" s="64"/>
      <c r="D46" s="25" t="s">
        <v>74</v>
      </c>
      <c r="E46" s="10">
        <f>E47</f>
        <v>8553.56</v>
      </c>
      <c r="F46" s="10">
        <f t="shared" ref="F46:G46" si="19">F47</f>
        <v>7232</v>
      </c>
      <c r="G46" s="10">
        <f t="shared" si="19"/>
        <v>7232</v>
      </c>
      <c r="H46" s="10">
        <f t="shared" si="2"/>
        <v>7232</v>
      </c>
      <c r="I46" s="10">
        <f t="shared" si="3"/>
        <v>7232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</row>
    <row r="47" spans="1:59" ht="26.25" hidden="1">
      <c r="A47" s="56">
        <v>3232</v>
      </c>
      <c r="B47" s="65"/>
      <c r="C47" s="66"/>
      <c r="D47" s="26" t="s">
        <v>76</v>
      </c>
      <c r="E47" s="12">
        <v>8553.56</v>
      </c>
      <c r="F47" s="12">
        <v>7232</v>
      </c>
      <c r="G47" s="12">
        <v>7232</v>
      </c>
      <c r="H47" s="12">
        <f t="shared" si="2"/>
        <v>7232</v>
      </c>
      <c r="I47" s="12">
        <f t="shared" si="3"/>
        <v>7232</v>
      </c>
      <c r="J47" s="89"/>
      <c r="K47" s="89"/>
      <c r="L47" s="97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</row>
    <row r="48" spans="1:59" s="286" customFormat="1">
      <c r="A48" s="332" t="s">
        <v>296</v>
      </c>
      <c r="B48" s="332"/>
      <c r="C48" s="332"/>
      <c r="D48" s="283" t="s">
        <v>297</v>
      </c>
      <c r="E48" s="284">
        <f>E49</f>
        <v>17104</v>
      </c>
      <c r="F48" s="284">
        <f t="shared" ref="F48:I48" si="20">F49</f>
        <v>0</v>
      </c>
      <c r="G48" s="284">
        <f t="shared" si="20"/>
        <v>0</v>
      </c>
      <c r="H48" s="284">
        <f t="shared" si="20"/>
        <v>0</v>
      </c>
      <c r="I48" s="284">
        <f t="shared" si="20"/>
        <v>0</v>
      </c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285"/>
      <c r="BC48" s="285"/>
      <c r="BD48" s="285"/>
      <c r="BE48" s="285"/>
      <c r="BF48" s="285"/>
      <c r="BG48" s="285"/>
    </row>
    <row r="49" spans="1:59" ht="15" customHeight="1">
      <c r="A49" s="331" t="s">
        <v>148</v>
      </c>
      <c r="B49" s="331"/>
      <c r="C49" s="331"/>
      <c r="D49" s="51" t="s">
        <v>47</v>
      </c>
      <c r="E49" s="14">
        <f>E50</f>
        <v>17104</v>
      </c>
      <c r="F49" s="14">
        <f t="shared" ref="F49:I49" si="21">F50</f>
        <v>0</v>
      </c>
      <c r="G49" s="14">
        <f t="shared" si="21"/>
        <v>0</v>
      </c>
      <c r="H49" s="14">
        <f t="shared" si="21"/>
        <v>0</v>
      </c>
      <c r="I49" s="14">
        <f t="shared" si="21"/>
        <v>0</v>
      </c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</row>
    <row r="50" spans="1:59" ht="15" customHeight="1">
      <c r="A50" s="59">
        <v>3</v>
      </c>
      <c r="B50" s="60"/>
      <c r="C50" s="61"/>
      <c r="D50" s="62" t="s">
        <v>51</v>
      </c>
      <c r="E50" s="6">
        <f>E51</f>
        <v>17104</v>
      </c>
      <c r="F50" s="6">
        <f t="shared" ref="F50:I50" si="22">F51</f>
        <v>0</v>
      </c>
      <c r="G50" s="6">
        <f t="shared" si="22"/>
        <v>0</v>
      </c>
      <c r="H50" s="6">
        <f t="shared" si="22"/>
        <v>0</v>
      </c>
      <c r="I50" s="6">
        <f t="shared" si="22"/>
        <v>0</v>
      </c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</row>
    <row r="51" spans="1:59" s="89" customFormat="1" ht="15" customHeight="1">
      <c r="A51" s="262">
        <v>32</v>
      </c>
      <c r="B51" s="263"/>
      <c r="C51" s="264"/>
      <c r="D51" s="265" t="s">
        <v>61</v>
      </c>
      <c r="E51" s="209">
        <f>E52</f>
        <v>17104</v>
      </c>
      <c r="F51" s="209">
        <f t="shared" ref="F51:I51" si="23">F52</f>
        <v>0</v>
      </c>
      <c r="G51" s="209">
        <f t="shared" si="23"/>
        <v>0</v>
      </c>
      <c r="H51" s="209">
        <f t="shared" si="23"/>
        <v>0</v>
      </c>
      <c r="I51" s="209">
        <f t="shared" si="23"/>
        <v>0</v>
      </c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</row>
    <row r="52" spans="1:59" hidden="1">
      <c r="A52" s="53">
        <v>322</v>
      </c>
      <c r="B52" s="63"/>
      <c r="C52" s="64"/>
      <c r="D52" s="25" t="s">
        <v>67</v>
      </c>
      <c r="E52" s="10">
        <f>E53</f>
        <v>17104</v>
      </c>
      <c r="F52" s="10">
        <f t="shared" ref="F52:I52" si="24">F53</f>
        <v>0</v>
      </c>
      <c r="G52" s="10">
        <f t="shared" si="24"/>
        <v>0</v>
      </c>
      <c r="H52" s="10">
        <f t="shared" si="24"/>
        <v>0</v>
      </c>
      <c r="I52" s="10">
        <f t="shared" si="24"/>
        <v>0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</row>
    <row r="53" spans="1:59" hidden="1">
      <c r="A53" s="56">
        <v>3223</v>
      </c>
      <c r="B53" s="65"/>
      <c r="C53" s="66"/>
      <c r="D53" s="30" t="s">
        <v>70</v>
      </c>
      <c r="E53" s="12">
        <v>17104</v>
      </c>
      <c r="F53" s="12">
        <v>0</v>
      </c>
      <c r="G53" s="12">
        <v>0</v>
      </c>
      <c r="H53" s="12">
        <f>G53</f>
        <v>0</v>
      </c>
      <c r="I53" s="12">
        <f>G53</f>
        <v>0</v>
      </c>
      <c r="J53" s="89"/>
      <c r="K53" s="89"/>
      <c r="L53" s="97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</row>
    <row r="54" spans="1:59" ht="25.5">
      <c r="A54" s="333" t="s">
        <v>171</v>
      </c>
      <c r="B54" s="333"/>
      <c r="C54" s="333"/>
      <c r="D54" s="49" t="s">
        <v>278</v>
      </c>
      <c r="E54" s="50">
        <f>E55+E61+E67</f>
        <v>0</v>
      </c>
      <c r="F54" s="50">
        <f t="shared" ref="F54:I54" si="25">F55+F61+F67</f>
        <v>120000</v>
      </c>
      <c r="G54" s="50">
        <f t="shared" si="25"/>
        <v>100000</v>
      </c>
      <c r="H54" s="50">
        <f t="shared" si="25"/>
        <v>100000</v>
      </c>
      <c r="I54" s="50">
        <f t="shared" si="25"/>
        <v>100000</v>
      </c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</row>
    <row r="55" spans="1:59" s="291" customFormat="1" ht="38.25">
      <c r="A55" s="330" t="s">
        <v>281</v>
      </c>
      <c r="B55" s="330"/>
      <c r="C55" s="330"/>
      <c r="D55" s="288" t="s">
        <v>282</v>
      </c>
      <c r="E55" s="289">
        <f>E57</f>
        <v>0</v>
      </c>
      <c r="F55" s="289">
        <f t="shared" ref="F55:G55" si="26">F57</f>
        <v>65000</v>
      </c>
      <c r="G55" s="289">
        <f t="shared" si="26"/>
        <v>0</v>
      </c>
      <c r="H55" s="289">
        <f t="shared" si="2"/>
        <v>0</v>
      </c>
      <c r="I55" s="289">
        <f t="shared" si="3"/>
        <v>0</v>
      </c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290"/>
      <c r="AJ55" s="290"/>
      <c r="AK55" s="290"/>
      <c r="AL55" s="290"/>
      <c r="AM55" s="290"/>
      <c r="AN55" s="290"/>
      <c r="AO55" s="290"/>
      <c r="AP55" s="290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</row>
    <row r="56" spans="1:59" ht="15" customHeight="1">
      <c r="A56" s="331" t="s">
        <v>148</v>
      </c>
      <c r="B56" s="331"/>
      <c r="C56" s="331"/>
      <c r="D56" s="51" t="s">
        <v>47</v>
      </c>
      <c r="E56" s="14">
        <f>E55</f>
        <v>0</v>
      </c>
      <c r="F56" s="14">
        <f t="shared" ref="F56:G56" si="27">F55</f>
        <v>65000</v>
      </c>
      <c r="G56" s="14">
        <f t="shared" si="27"/>
        <v>0</v>
      </c>
      <c r="H56" s="14">
        <f t="shared" si="2"/>
        <v>0</v>
      </c>
      <c r="I56" s="14">
        <f t="shared" si="3"/>
        <v>0</v>
      </c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</row>
    <row r="57" spans="1:59" ht="24">
      <c r="A57" s="67">
        <v>4</v>
      </c>
      <c r="B57" s="68"/>
      <c r="C57" s="69"/>
      <c r="D57" s="75" t="s">
        <v>108</v>
      </c>
      <c r="E57" s="6">
        <f>E58</f>
        <v>0</v>
      </c>
      <c r="F57" s="6">
        <f t="shared" ref="F57:G59" si="28">F58</f>
        <v>65000</v>
      </c>
      <c r="G57" s="6">
        <f t="shared" si="28"/>
        <v>0</v>
      </c>
      <c r="H57" s="6">
        <f t="shared" ref="H57:H60" si="29">G57</f>
        <v>0</v>
      </c>
      <c r="I57" s="6">
        <f t="shared" ref="I57:I60" si="30">G57</f>
        <v>0</v>
      </c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</row>
    <row r="58" spans="1:59" s="89" customFormat="1" ht="24">
      <c r="A58" s="266">
        <v>45</v>
      </c>
      <c r="B58" s="267"/>
      <c r="C58" s="268"/>
      <c r="D58" s="269" t="s">
        <v>119</v>
      </c>
      <c r="E58" s="209">
        <f>E59</f>
        <v>0</v>
      </c>
      <c r="F58" s="209">
        <f t="shared" si="28"/>
        <v>65000</v>
      </c>
      <c r="G58" s="209">
        <f t="shared" si="28"/>
        <v>0</v>
      </c>
      <c r="H58" s="209">
        <f t="shared" si="29"/>
        <v>0</v>
      </c>
      <c r="I58" s="209">
        <f t="shared" si="30"/>
        <v>0</v>
      </c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</row>
    <row r="59" spans="1:59" ht="24" hidden="1">
      <c r="A59" s="33">
        <v>451</v>
      </c>
      <c r="B59" s="70"/>
      <c r="C59" s="71"/>
      <c r="D59" s="27" t="s">
        <v>120</v>
      </c>
      <c r="E59" s="10">
        <f>E60</f>
        <v>0</v>
      </c>
      <c r="F59" s="10">
        <f t="shared" si="28"/>
        <v>65000</v>
      </c>
      <c r="G59" s="10">
        <f t="shared" si="28"/>
        <v>0</v>
      </c>
      <c r="H59" s="10">
        <f t="shared" si="29"/>
        <v>0</v>
      </c>
      <c r="I59" s="10">
        <f t="shared" si="30"/>
        <v>0</v>
      </c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</row>
    <row r="60" spans="1:59" ht="24" hidden="1">
      <c r="A60" s="72">
        <v>4511</v>
      </c>
      <c r="B60" s="73"/>
      <c r="C60" s="74"/>
      <c r="D60" s="28" t="s">
        <v>120</v>
      </c>
      <c r="E60" s="12">
        <v>0</v>
      </c>
      <c r="F60" s="12">
        <v>65000</v>
      </c>
      <c r="G60" s="12">
        <v>0</v>
      </c>
      <c r="H60" s="12">
        <f t="shared" si="29"/>
        <v>0</v>
      </c>
      <c r="I60" s="12">
        <f t="shared" si="30"/>
        <v>0</v>
      </c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</row>
    <row r="61" spans="1:59" s="291" customFormat="1" ht="25.5">
      <c r="A61" s="330" t="s">
        <v>279</v>
      </c>
      <c r="B61" s="330"/>
      <c r="C61" s="330"/>
      <c r="D61" s="288" t="s">
        <v>280</v>
      </c>
      <c r="E61" s="289">
        <f>E63</f>
        <v>0</v>
      </c>
      <c r="F61" s="289">
        <f t="shared" ref="F61:G61" si="31">F63</f>
        <v>55000</v>
      </c>
      <c r="G61" s="289">
        <f t="shared" si="31"/>
        <v>0</v>
      </c>
      <c r="H61" s="289">
        <f t="shared" si="2"/>
        <v>0</v>
      </c>
      <c r="I61" s="289">
        <f t="shared" si="3"/>
        <v>0</v>
      </c>
      <c r="J61" s="98"/>
      <c r="K61" s="98"/>
      <c r="L61" s="342"/>
      <c r="M61" s="342"/>
      <c r="N61" s="342"/>
      <c r="O61" s="342"/>
      <c r="P61" s="342"/>
      <c r="Q61" s="342"/>
      <c r="R61" s="342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290"/>
      <c r="AJ61" s="290"/>
      <c r="AK61" s="290"/>
      <c r="AL61" s="290"/>
      <c r="AM61" s="290"/>
      <c r="AN61" s="290"/>
      <c r="AO61" s="290"/>
      <c r="AP61" s="290"/>
      <c r="AQ61" s="290"/>
      <c r="AR61" s="290"/>
      <c r="AS61" s="290"/>
      <c r="AT61" s="290"/>
      <c r="AU61" s="290"/>
      <c r="AV61" s="290"/>
      <c r="AW61" s="290"/>
      <c r="AX61" s="290"/>
      <c r="AY61" s="290"/>
      <c r="AZ61" s="290"/>
      <c r="BA61" s="290"/>
      <c r="BB61" s="290"/>
      <c r="BC61" s="290"/>
      <c r="BD61" s="290"/>
      <c r="BE61" s="290"/>
      <c r="BF61" s="290"/>
      <c r="BG61" s="290"/>
    </row>
    <row r="62" spans="1:59">
      <c r="A62" s="331" t="s">
        <v>148</v>
      </c>
      <c r="B62" s="331"/>
      <c r="C62" s="331"/>
      <c r="D62" s="51" t="s">
        <v>47</v>
      </c>
      <c r="E62" s="14">
        <f>E61</f>
        <v>0</v>
      </c>
      <c r="F62" s="14">
        <f t="shared" ref="F62:G62" si="32">F61</f>
        <v>55000</v>
      </c>
      <c r="G62" s="14">
        <f t="shared" si="32"/>
        <v>0</v>
      </c>
      <c r="H62" s="14">
        <f t="shared" si="2"/>
        <v>0</v>
      </c>
      <c r="I62" s="14">
        <f t="shared" si="3"/>
        <v>0</v>
      </c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</row>
    <row r="63" spans="1:59" ht="24">
      <c r="A63" s="67">
        <v>4</v>
      </c>
      <c r="B63" s="68"/>
      <c r="C63" s="69"/>
      <c r="D63" s="75" t="s">
        <v>108</v>
      </c>
      <c r="E63" s="6">
        <f>E64</f>
        <v>0</v>
      </c>
      <c r="F63" s="6">
        <f t="shared" ref="F63:G65" si="33">F64</f>
        <v>55000</v>
      </c>
      <c r="G63" s="6">
        <f t="shared" si="33"/>
        <v>0</v>
      </c>
      <c r="H63" s="6">
        <f t="shared" si="2"/>
        <v>0</v>
      </c>
      <c r="I63" s="6">
        <f t="shared" si="3"/>
        <v>0</v>
      </c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</row>
    <row r="64" spans="1:59" s="89" customFormat="1" ht="24">
      <c r="A64" s="266">
        <v>45</v>
      </c>
      <c r="B64" s="267"/>
      <c r="C64" s="268"/>
      <c r="D64" s="269" t="s">
        <v>119</v>
      </c>
      <c r="E64" s="209">
        <f>E65</f>
        <v>0</v>
      </c>
      <c r="F64" s="209">
        <f t="shared" si="33"/>
        <v>55000</v>
      </c>
      <c r="G64" s="209">
        <f t="shared" si="33"/>
        <v>0</v>
      </c>
      <c r="H64" s="209">
        <f t="shared" si="2"/>
        <v>0</v>
      </c>
      <c r="I64" s="209">
        <f t="shared" si="3"/>
        <v>0</v>
      </c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</row>
    <row r="65" spans="1:59" ht="24" hidden="1">
      <c r="A65" s="33">
        <v>451</v>
      </c>
      <c r="B65" s="70"/>
      <c r="C65" s="71"/>
      <c r="D65" s="27" t="s">
        <v>120</v>
      </c>
      <c r="E65" s="10">
        <f>E66</f>
        <v>0</v>
      </c>
      <c r="F65" s="10">
        <f t="shared" si="33"/>
        <v>55000</v>
      </c>
      <c r="G65" s="10">
        <f t="shared" si="33"/>
        <v>0</v>
      </c>
      <c r="H65" s="10">
        <f t="shared" si="2"/>
        <v>0</v>
      </c>
      <c r="I65" s="10">
        <f t="shared" si="3"/>
        <v>0</v>
      </c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</row>
    <row r="66" spans="1:59" ht="24" hidden="1">
      <c r="A66" s="72">
        <v>4511</v>
      </c>
      <c r="B66" s="73"/>
      <c r="C66" s="74"/>
      <c r="D66" s="28" t="s">
        <v>120</v>
      </c>
      <c r="E66" s="12">
        <v>0</v>
      </c>
      <c r="F66" s="12">
        <v>55000</v>
      </c>
      <c r="G66" s="12">
        <v>0</v>
      </c>
      <c r="H66" s="12">
        <f t="shared" si="2"/>
        <v>0</v>
      </c>
      <c r="I66" s="12">
        <f t="shared" si="3"/>
        <v>0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</row>
    <row r="67" spans="1:59" s="291" customFormat="1" ht="25.5">
      <c r="A67" s="330" t="s">
        <v>316</v>
      </c>
      <c r="B67" s="330"/>
      <c r="C67" s="330"/>
      <c r="D67" s="288" t="s">
        <v>317</v>
      </c>
      <c r="E67" s="289">
        <f>E69</f>
        <v>0</v>
      </c>
      <c r="F67" s="289">
        <f t="shared" ref="F67:G67" si="34">F69</f>
        <v>0</v>
      </c>
      <c r="G67" s="289">
        <f t="shared" si="34"/>
        <v>100000</v>
      </c>
      <c r="H67" s="289">
        <f t="shared" ref="H67:H70" si="35">G67</f>
        <v>100000</v>
      </c>
      <c r="I67" s="289">
        <f t="shared" ref="I67:I70" si="36">G67</f>
        <v>100000</v>
      </c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</row>
    <row r="68" spans="1:59" ht="15" customHeight="1">
      <c r="A68" s="331" t="s">
        <v>148</v>
      </c>
      <c r="B68" s="331"/>
      <c r="C68" s="331"/>
      <c r="D68" s="51" t="s">
        <v>47</v>
      </c>
      <c r="E68" s="14">
        <f>E67</f>
        <v>0</v>
      </c>
      <c r="F68" s="14">
        <f t="shared" ref="F68:G68" si="37">F67</f>
        <v>0</v>
      </c>
      <c r="G68" s="14">
        <f t="shared" si="37"/>
        <v>100000</v>
      </c>
      <c r="H68" s="14">
        <f t="shared" si="35"/>
        <v>100000</v>
      </c>
      <c r="I68" s="14">
        <f t="shared" si="36"/>
        <v>100000</v>
      </c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</row>
    <row r="69" spans="1:59" ht="24">
      <c r="A69" s="67">
        <v>4</v>
      </c>
      <c r="B69" s="68"/>
      <c r="C69" s="69"/>
      <c r="D69" s="75" t="s">
        <v>108</v>
      </c>
      <c r="E69" s="6">
        <f>E70</f>
        <v>0</v>
      </c>
      <c r="F69" s="6">
        <f t="shared" ref="F69:G69" si="38">F70</f>
        <v>0</v>
      </c>
      <c r="G69" s="6">
        <f t="shared" si="38"/>
        <v>100000</v>
      </c>
      <c r="H69" s="6">
        <f t="shared" si="35"/>
        <v>100000</v>
      </c>
      <c r="I69" s="6">
        <f t="shared" si="36"/>
        <v>100000</v>
      </c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</row>
    <row r="70" spans="1:59" s="89" customFormat="1" ht="24">
      <c r="A70" s="266">
        <v>45</v>
      </c>
      <c r="B70" s="267"/>
      <c r="C70" s="268"/>
      <c r="D70" s="269" t="s">
        <v>119</v>
      </c>
      <c r="E70" s="209">
        <v>0</v>
      </c>
      <c r="F70" s="209">
        <v>0</v>
      </c>
      <c r="G70" s="209">
        <v>100000</v>
      </c>
      <c r="H70" s="209">
        <f t="shared" si="35"/>
        <v>100000</v>
      </c>
      <c r="I70" s="209">
        <f t="shared" si="36"/>
        <v>100000</v>
      </c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</row>
    <row r="71" spans="1:59" ht="25.5" customHeight="1">
      <c r="A71" s="336" t="s">
        <v>150</v>
      </c>
      <c r="B71" s="337"/>
      <c r="C71" s="338"/>
      <c r="D71" s="49" t="s">
        <v>151</v>
      </c>
      <c r="E71" s="50">
        <f>E72+E88+E98+E110+E116+E130+E190+E144+E104+E167</f>
        <v>55523.409999999996</v>
      </c>
      <c r="F71" s="50">
        <f t="shared" ref="F71:I71" si="39">F72+F88+F98+F110+F116+F130+F190+F144+F104+F167</f>
        <v>76281.119999999995</v>
      </c>
      <c r="G71" s="50">
        <f t="shared" si="39"/>
        <v>128243</v>
      </c>
      <c r="H71" s="50">
        <f t="shared" si="39"/>
        <v>128243</v>
      </c>
      <c r="I71" s="50">
        <f t="shared" si="39"/>
        <v>128243.00000000001</v>
      </c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</row>
    <row r="72" spans="1:59" s="291" customFormat="1" ht="14.25" customHeight="1">
      <c r="A72" s="339" t="s">
        <v>152</v>
      </c>
      <c r="B72" s="340"/>
      <c r="C72" s="341"/>
      <c r="D72" s="288" t="s">
        <v>153</v>
      </c>
      <c r="E72" s="289">
        <f>E74</f>
        <v>1810.46</v>
      </c>
      <c r="F72" s="289">
        <f t="shared" ref="F72:G72" si="40">F74</f>
        <v>1665</v>
      </c>
      <c r="G72" s="289">
        <f t="shared" si="40"/>
        <v>2331</v>
      </c>
      <c r="H72" s="289">
        <f t="shared" si="2"/>
        <v>2331</v>
      </c>
      <c r="I72" s="289">
        <f t="shared" si="3"/>
        <v>2331</v>
      </c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</row>
    <row r="73" spans="1:59" ht="15" customHeight="1">
      <c r="A73" s="331" t="s">
        <v>148</v>
      </c>
      <c r="B73" s="331"/>
      <c r="C73" s="331"/>
      <c r="D73" s="51" t="s">
        <v>47</v>
      </c>
      <c r="E73" s="14">
        <f>E72</f>
        <v>1810.46</v>
      </c>
      <c r="F73" s="14">
        <f t="shared" ref="F73:G73" si="41">F72</f>
        <v>1665</v>
      </c>
      <c r="G73" s="14">
        <f t="shared" si="41"/>
        <v>2331</v>
      </c>
      <c r="H73" s="14">
        <f t="shared" si="2"/>
        <v>2331</v>
      </c>
      <c r="I73" s="14">
        <f t="shared" si="3"/>
        <v>2331</v>
      </c>
      <c r="J73" s="93"/>
      <c r="K73" s="93"/>
      <c r="L73" s="99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</row>
    <row r="74" spans="1:59">
      <c r="A74" s="67">
        <v>3</v>
      </c>
      <c r="B74" s="68"/>
      <c r="C74" s="69"/>
      <c r="D74" s="52" t="s">
        <v>51</v>
      </c>
      <c r="E74" s="6">
        <f>E75</f>
        <v>1810.46</v>
      </c>
      <c r="F74" s="6">
        <f t="shared" ref="F74:G74" si="42">F75</f>
        <v>1665</v>
      </c>
      <c r="G74" s="6">
        <f t="shared" si="42"/>
        <v>2331</v>
      </c>
      <c r="H74" s="6">
        <f t="shared" si="2"/>
        <v>2331</v>
      </c>
      <c r="I74" s="6">
        <f t="shared" si="3"/>
        <v>2331</v>
      </c>
      <c r="J74" s="94"/>
      <c r="K74" s="94"/>
      <c r="L74" s="100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</row>
    <row r="75" spans="1:59" s="89" customFormat="1">
      <c r="A75" s="266">
        <v>32</v>
      </c>
      <c r="B75" s="267"/>
      <c r="C75" s="268"/>
      <c r="D75" s="224" t="s">
        <v>61</v>
      </c>
      <c r="E75" s="209">
        <f>E76+E80+E84+E86</f>
        <v>1810.46</v>
      </c>
      <c r="F75" s="209">
        <f t="shared" ref="F75:G75" si="43">F76+F80+F84+F86</f>
        <v>1665</v>
      </c>
      <c r="G75" s="209">
        <f t="shared" si="43"/>
        <v>2331</v>
      </c>
      <c r="H75" s="209">
        <f t="shared" si="2"/>
        <v>2331</v>
      </c>
      <c r="I75" s="209">
        <f t="shared" si="3"/>
        <v>2331</v>
      </c>
      <c r="J75" s="95"/>
      <c r="K75" s="95"/>
      <c r="L75" s="101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</row>
    <row r="76" spans="1:59" hidden="1">
      <c r="A76" s="33">
        <v>321</v>
      </c>
      <c r="B76" s="70"/>
      <c r="C76" s="71"/>
      <c r="D76" s="25" t="s">
        <v>62</v>
      </c>
      <c r="E76" s="10">
        <f>SUM(E77:E79)</f>
        <v>0</v>
      </c>
      <c r="F76" s="10">
        <f t="shared" ref="F76:G76" si="44">SUM(F77:F79)</f>
        <v>0</v>
      </c>
      <c r="G76" s="10">
        <f t="shared" si="44"/>
        <v>0</v>
      </c>
      <c r="H76" s="10">
        <f t="shared" si="2"/>
        <v>0</v>
      </c>
      <c r="I76" s="10">
        <f t="shared" si="3"/>
        <v>0</v>
      </c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</row>
    <row r="77" spans="1:59" hidden="1">
      <c r="A77" s="72">
        <v>3211</v>
      </c>
      <c r="B77" s="73"/>
      <c r="C77" s="74"/>
      <c r="D77" s="26" t="s">
        <v>63</v>
      </c>
      <c r="E77" s="12">
        <v>0</v>
      </c>
      <c r="F77" s="12">
        <v>0</v>
      </c>
      <c r="G77" s="12">
        <v>0</v>
      </c>
      <c r="H77" s="12">
        <f t="shared" si="2"/>
        <v>0</v>
      </c>
      <c r="I77" s="12">
        <f t="shared" si="3"/>
        <v>0</v>
      </c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</row>
    <row r="78" spans="1:59" hidden="1">
      <c r="A78" s="72">
        <v>3213</v>
      </c>
      <c r="B78" s="73"/>
      <c r="C78" s="74"/>
      <c r="D78" s="26" t="s">
        <v>65</v>
      </c>
      <c r="E78" s="12">
        <v>0</v>
      </c>
      <c r="F78" s="12">
        <v>0</v>
      </c>
      <c r="G78" s="12">
        <v>0</v>
      </c>
      <c r="H78" s="12">
        <f t="shared" si="2"/>
        <v>0</v>
      </c>
      <c r="I78" s="12">
        <f t="shared" si="3"/>
        <v>0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</row>
    <row r="79" spans="1:59" ht="26.25" hidden="1">
      <c r="A79" s="72">
        <v>3214</v>
      </c>
      <c r="B79" s="73"/>
      <c r="C79" s="74"/>
      <c r="D79" s="26" t="s">
        <v>66</v>
      </c>
      <c r="E79" s="12">
        <v>0</v>
      </c>
      <c r="F79" s="12">
        <v>0</v>
      </c>
      <c r="G79" s="12">
        <v>0</v>
      </c>
      <c r="H79" s="12">
        <f t="shared" si="2"/>
        <v>0</v>
      </c>
      <c r="I79" s="12">
        <f t="shared" si="3"/>
        <v>0</v>
      </c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</row>
    <row r="80" spans="1:59" hidden="1">
      <c r="A80" s="33">
        <v>322</v>
      </c>
      <c r="B80" s="70"/>
      <c r="C80" s="71"/>
      <c r="D80" s="25" t="s">
        <v>67</v>
      </c>
      <c r="E80" s="10">
        <f>SUM(E81:E83)</f>
        <v>0</v>
      </c>
      <c r="F80" s="10">
        <f t="shared" ref="F80:G80" si="45">SUM(F81:F83)</f>
        <v>0</v>
      </c>
      <c r="G80" s="10">
        <f t="shared" si="45"/>
        <v>0</v>
      </c>
      <c r="H80" s="10">
        <f t="shared" si="2"/>
        <v>0</v>
      </c>
      <c r="I80" s="10">
        <f t="shared" si="3"/>
        <v>0</v>
      </c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</row>
    <row r="81" spans="1:59" ht="26.25" hidden="1">
      <c r="A81" s="72">
        <v>3221</v>
      </c>
      <c r="B81" s="73"/>
      <c r="C81" s="74"/>
      <c r="D81" s="26" t="s">
        <v>68</v>
      </c>
      <c r="E81" s="12">
        <v>0</v>
      </c>
      <c r="F81" s="12">
        <v>0</v>
      </c>
      <c r="G81" s="12">
        <v>0</v>
      </c>
      <c r="H81" s="12">
        <f t="shared" si="2"/>
        <v>0</v>
      </c>
      <c r="I81" s="12">
        <f t="shared" si="3"/>
        <v>0</v>
      </c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</row>
    <row r="82" spans="1:59" hidden="1">
      <c r="A82" s="72">
        <v>3222</v>
      </c>
      <c r="B82" s="73"/>
      <c r="C82" s="74"/>
      <c r="D82" s="26" t="s">
        <v>69</v>
      </c>
      <c r="E82" s="12">
        <v>0</v>
      </c>
      <c r="F82" s="12">
        <v>0</v>
      </c>
      <c r="G82" s="12">
        <v>0</v>
      </c>
      <c r="H82" s="12">
        <f t="shared" si="2"/>
        <v>0</v>
      </c>
      <c r="I82" s="12">
        <f t="shared" si="3"/>
        <v>0</v>
      </c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</row>
    <row r="83" spans="1:59" hidden="1">
      <c r="A83" s="72">
        <v>3225</v>
      </c>
      <c r="B83" s="73"/>
      <c r="C83" s="74"/>
      <c r="D83" s="26" t="s">
        <v>91</v>
      </c>
      <c r="E83" s="12">
        <v>0</v>
      </c>
      <c r="F83" s="12">
        <v>0</v>
      </c>
      <c r="G83" s="12">
        <v>0</v>
      </c>
      <c r="H83" s="12">
        <f t="shared" si="2"/>
        <v>0</v>
      </c>
      <c r="I83" s="12">
        <f t="shared" si="3"/>
        <v>0</v>
      </c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</row>
    <row r="84" spans="1:59" hidden="1">
      <c r="A84" s="33">
        <v>323</v>
      </c>
      <c r="B84" s="70"/>
      <c r="C84" s="71"/>
      <c r="D84" s="25" t="s">
        <v>74</v>
      </c>
      <c r="E84" s="10">
        <f>E85</f>
        <v>0</v>
      </c>
      <c r="F84" s="10">
        <f t="shared" ref="F84:G84" si="46">F85</f>
        <v>0</v>
      </c>
      <c r="G84" s="10">
        <f t="shared" si="46"/>
        <v>0</v>
      </c>
      <c r="H84" s="10">
        <f t="shared" si="2"/>
        <v>0</v>
      </c>
      <c r="I84" s="10">
        <f t="shared" si="3"/>
        <v>0</v>
      </c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</row>
    <row r="85" spans="1:59" hidden="1">
      <c r="A85" s="72">
        <v>3237</v>
      </c>
      <c r="B85" s="73"/>
      <c r="C85" s="74"/>
      <c r="D85" s="26" t="s">
        <v>81</v>
      </c>
      <c r="E85" s="12">
        <v>0</v>
      </c>
      <c r="F85" s="12">
        <v>0</v>
      </c>
      <c r="G85" s="12">
        <v>0</v>
      </c>
      <c r="H85" s="12">
        <f t="shared" si="2"/>
        <v>0</v>
      </c>
      <c r="I85" s="12">
        <f t="shared" si="3"/>
        <v>0</v>
      </c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</row>
    <row r="86" spans="1:59" ht="26.25" hidden="1">
      <c r="A86" s="33">
        <v>329</v>
      </c>
      <c r="B86" s="70"/>
      <c r="C86" s="71"/>
      <c r="D86" s="25" t="s">
        <v>84</v>
      </c>
      <c r="E86" s="10">
        <f>E87</f>
        <v>1810.46</v>
      </c>
      <c r="F86" s="10">
        <f t="shared" ref="F86:G86" si="47">F87</f>
        <v>1665</v>
      </c>
      <c r="G86" s="10">
        <f t="shared" si="47"/>
        <v>2331</v>
      </c>
      <c r="H86" s="10">
        <f t="shared" si="2"/>
        <v>2331</v>
      </c>
      <c r="I86" s="10">
        <f t="shared" si="3"/>
        <v>2331</v>
      </c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</row>
    <row r="87" spans="1:59" ht="26.25" hidden="1">
      <c r="A87" s="72">
        <v>3299</v>
      </c>
      <c r="B87" s="73"/>
      <c r="C87" s="74"/>
      <c r="D87" s="26" t="s">
        <v>84</v>
      </c>
      <c r="E87" s="12">
        <v>1810.46</v>
      </c>
      <c r="F87" s="12">
        <v>1665</v>
      </c>
      <c r="G87" s="12">
        <v>2331</v>
      </c>
      <c r="H87" s="12">
        <f t="shared" si="2"/>
        <v>2331</v>
      </c>
      <c r="I87" s="12">
        <f t="shared" si="3"/>
        <v>2331</v>
      </c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</row>
    <row r="88" spans="1:59" s="291" customFormat="1">
      <c r="A88" s="330" t="s">
        <v>154</v>
      </c>
      <c r="B88" s="330"/>
      <c r="C88" s="330"/>
      <c r="D88" s="288" t="s">
        <v>155</v>
      </c>
      <c r="E88" s="289">
        <f>E90</f>
        <v>3084.87</v>
      </c>
      <c r="F88" s="289">
        <f t="shared" ref="F88:G88" si="48">F90</f>
        <v>0</v>
      </c>
      <c r="G88" s="289">
        <f t="shared" si="48"/>
        <v>4000</v>
      </c>
      <c r="H88" s="289">
        <f t="shared" si="2"/>
        <v>4000</v>
      </c>
      <c r="I88" s="289">
        <f t="shared" si="3"/>
        <v>4000</v>
      </c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290"/>
      <c r="AJ88" s="290"/>
      <c r="AK88" s="290"/>
      <c r="AL88" s="290"/>
      <c r="AM88" s="290"/>
      <c r="AN88" s="290"/>
      <c r="AO88" s="290"/>
      <c r="AP88" s="290"/>
      <c r="AQ88" s="290"/>
      <c r="AR88" s="290"/>
      <c r="AS88" s="290"/>
      <c r="AT88" s="290"/>
      <c r="AU88" s="290"/>
      <c r="AV88" s="290"/>
      <c r="AW88" s="290"/>
      <c r="AX88" s="290"/>
      <c r="AY88" s="290"/>
      <c r="AZ88" s="290"/>
      <c r="BA88" s="290"/>
      <c r="BB88" s="290"/>
      <c r="BC88" s="290"/>
      <c r="BD88" s="290"/>
      <c r="BE88" s="290"/>
      <c r="BF88" s="290"/>
      <c r="BG88" s="290"/>
    </row>
    <row r="89" spans="1:59" ht="15" customHeight="1">
      <c r="A89" s="331" t="s">
        <v>148</v>
      </c>
      <c r="B89" s="331"/>
      <c r="C89" s="331"/>
      <c r="D89" s="51" t="s">
        <v>47</v>
      </c>
      <c r="E89" s="14">
        <f>E88</f>
        <v>3084.87</v>
      </c>
      <c r="F89" s="14">
        <f t="shared" ref="F89:G89" si="49">F88</f>
        <v>0</v>
      </c>
      <c r="G89" s="14">
        <f t="shared" si="49"/>
        <v>4000</v>
      </c>
      <c r="H89" s="14">
        <f t="shared" si="2"/>
        <v>4000</v>
      </c>
      <c r="I89" s="14">
        <f t="shared" si="3"/>
        <v>4000</v>
      </c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</row>
    <row r="90" spans="1:59">
      <c r="A90" s="67">
        <v>3</v>
      </c>
      <c r="B90" s="68"/>
      <c r="C90" s="69"/>
      <c r="D90" s="62" t="s">
        <v>51</v>
      </c>
      <c r="E90" s="6">
        <f>E91+E95</f>
        <v>3084.87</v>
      </c>
      <c r="F90" s="6">
        <f t="shared" ref="F90:I90" si="50">F91+F95</f>
        <v>0</v>
      </c>
      <c r="G90" s="6">
        <f t="shared" si="50"/>
        <v>4000</v>
      </c>
      <c r="H90" s="6">
        <f t="shared" si="50"/>
        <v>4000</v>
      </c>
      <c r="I90" s="6">
        <f t="shared" si="50"/>
        <v>4000</v>
      </c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</row>
    <row r="91" spans="1:59" s="89" customFormat="1">
      <c r="A91" s="266">
        <v>32</v>
      </c>
      <c r="B91" s="267"/>
      <c r="C91" s="268"/>
      <c r="D91" s="265" t="s">
        <v>61</v>
      </c>
      <c r="E91" s="209">
        <f>E92</f>
        <v>2844.87</v>
      </c>
      <c r="F91" s="209">
        <f t="shared" ref="F91:G91" si="51">F92</f>
        <v>0</v>
      </c>
      <c r="G91" s="209">
        <f t="shared" si="51"/>
        <v>4000</v>
      </c>
      <c r="H91" s="209">
        <f t="shared" si="2"/>
        <v>4000</v>
      </c>
      <c r="I91" s="209">
        <f t="shared" si="3"/>
        <v>4000</v>
      </c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</row>
    <row r="92" spans="1:59" s="89" customFormat="1" ht="26.25" hidden="1">
      <c r="A92" s="270">
        <v>329</v>
      </c>
      <c r="B92" s="271"/>
      <c r="C92" s="272"/>
      <c r="D92" s="221" t="s">
        <v>84</v>
      </c>
      <c r="E92" s="211">
        <f>SUM(E93:E94)</f>
        <v>2844.87</v>
      </c>
      <c r="F92" s="211">
        <f t="shared" ref="F92:G92" si="52">SUM(F93:F94)</f>
        <v>0</v>
      </c>
      <c r="G92" s="211">
        <f t="shared" si="52"/>
        <v>4000</v>
      </c>
      <c r="H92" s="211">
        <f t="shared" si="2"/>
        <v>4000</v>
      </c>
      <c r="I92" s="211">
        <f t="shared" si="3"/>
        <v>4000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</row>
    <row r="93" spans="1:59" s="89" customFormat="1" ht="26.25" hidden="1">
      <c r="A93" s="273">
        <v>3291</v>
      </c>
      <c r="B93" s="274"/>
      <c r="C93" s="275"/>
      <c r="D93" s="222" t="s">
        <v>85</v>
      </c>
      <c r="E93" s="214">
        <v>937.92</v>
      </c>
      <c r="F93" s="214">
        <v>0</v>
      </c>
      <c r="G93" s="214">
        <v>1000</v>
      </c>
      <c r="H93" s="214">
        <f t="shared" si="2"/>
        <v>1000</v>
      </c>
      <c r="I93" s="214">
        <f t="shared" si="3"/>
        <v>1000</v>
      </c>
    </row>
    <row r="94" spans="1:59" s="89" customFormat="1" ht="26.25" hidden="1">
      <c r="A94" s="273">
        <v>3299</v>
      </c>
      <c r="B94" s="274"/>
      <c r="C94" s="275"/>
      <c r="D94" s="222" t="s">
        <v>84</v>
      </c>
      <c r="E94" s="214">
        <v>1906.95</v>
      </c>
      <c r="F94" s="214">
        <v>0</v>
      </c>
      <c r="G94" s="214">
        <v>3000</v>
      </c>
      <c r="H94" s="214">
        <f t="shared" ref="H94:H138" si="53">G94</f>
        <v>3000</v>
      </c>
      <c r="I94" s="214">
        <f t="shared" ref="I94:I138" si="54">G94</f>
        <v>3000</v>
      </c>
    </row>
    <row r="95" spans="1:59" s="89" customFormat="1" ht="26.25">
      <c r="A95" s="266">
        <v>36</v>
      </c>
      <c r="B95" s="267"/>
      <c r="C95" s="268"/>
      <c r="D95" s="265" t="s">
        <v>294</v>
      </c>
      <c r="E95" s="209">
        <f>E96</f>
        <v>240</v>
      </c>
      <c r="F95" s="209">
        <f t="shared" ref="F95:I95" si="55">F96</f>
        <v>0</v>
      </c>
      <c r="G95" s="209">
        <f t="shared" si="55"/>
        <v>0</v>
      </c>
      <c r="H95" s="209">
        <f t="shared" si="55"/>
        <v>0</v>
      </c>
      <c r="I95" s="209">
        <f t="shared" si="55"/>
        <v>0</v>
      </c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</row>
    <row r="96" spans="1:59" ht="26.25" hidden="1">
      <c r="A96" s="33">
        <v>369</v>
      </c>
      <c r="B96" s="70"/>
      <c r="C96" s="71"/>
      <c r="D96" s="25" t="s">
        <v>303</v>
      </c>
      <c r="E96" s="10">
        <f>E97</f>
        <v>240</v>
      </c>
      <c r="F96" s="10">
        <f t="shared" ref="F96:I96" si="56">F97</f>
        <v>0</v>
      </c>
      <c r="G96" s="10">
        <f t="shared" si="56"/>
        <v>0</v>
      </c>
      <c r="H96" s="10">
        <f t="shared" si="56"/>
        <v>0</v>
      </c>
      <c r="I96" s="10">
        <f t="shared" si="56"/>
        <v>0</v>
      </c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</row>
    <row r="97" spans="1:59" ht="28.5" hidden="1" customHeight="1">
      <c r="A97" s="72">
        <v>3691</v>
      </c>
      <c r="B97" s="73"/>
      <c r="C97" s="74"/>
      <c r="D97" s="30" t="s">
        <v>302</v>
      </c>
      <c r="E97" s="12">
        <v>240</v>
      </c>
      <c r="F97" s="12">
        <v>0</v>
      </c>
      <c r="G97" s="12">
        <v>0</v>
      </c>
      <c r="H97" s="12">
        <f>G97</f>
        <v>0</v>
      </c>
      <c r="I97" s="12">
        <f>H97</f>
        <v>0</v>
      </c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</row>
    <row r="98" spans="1:59" s="291" customFormat="1">
      <c r="A98" s="330" t="s">
        <v>156</v>
      </c>
      <c r="B98" s="330"/>
      <c r="C98" s="330"/>
      <c r="D98" s="288" t="s">
        <v>157</v>
      </c>
      <c r="E98" s="289">
        <f>E100</f>
        <v>663.61</v>
      </c>
      <c r="F98" s="289">
        <f t="shared" ref="F98:G98" si="57">F100</f>
        <v>0</v>
      </c>
      <c r="G98" s="289">
        <f t="shared" si="57"/>
        <v>0</v>
      </c>
      <c r="H98" s="289">
        <f t="shared" si="53"/>
        <v>0</v>
      </c>
      <c r="I98" s="289">
        <f t="shared" si="54"/>
        <v>0</v>
      </c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290"/>
      <c r="AJ98" s="290"/>
      <c r="AK98" s="290"/>
      <c r="AL98" s="290"/>
      <c r="AM98" s="290"/>
      <c r="AN98" s="290"/>
      <c r="AO98" s="290"/>
      <c r="AP98" s="290"/>
      <c r="AQ98" s="290"/>
      <c r="AR98" s="290"/>
      <c r="AS98" s="290"/>
      <c r="AT98" s="290"/>
      <c r="AU98" s="290"/>
      <c r="AV98" s="290"/>
      <c r="AW98" s="290"/>
      <c r="AX98" s="290"/>
      <c r="AY98" s="290"/>
      <c r="AZ98" s="290"/>
      <c r="BA98" s="290"/>
      <c r="BB98" s="290"/>
      <c r="BC98" s="290"/>
      <c r="BD98" s="290"/>
      <c r="BE98" s="290"/>
      <c r="BF98" s="290"/>
      <c r="BG98" s="290"/>
    </row>
    <row r="99" spans="1:59" ht="15" customHeight="1">
      <c r="A99" s="331" t="s">
        <v>148</v>
      </c>
      <c r="B99" s="331"/>
      <c r="C99" s="331"/>
      <c r="D99" s="51" t="s">
        <v>47</v>
      </c>
      <c r="E99" s="14">
        <f>E98</f>
        <v>663.61</v>
      </c>
      <c r="F99" s="14">
        <f t="shared" ref="F99:G99" si="58">F98</f>
        <v>0</v>
      </c>
      <c r="G99" s="14">
        <f t="shared" si="58"/>
        <v>0</v>
      </c>
      <c r="H99" s="14">
        <f t="shared" si="53"/>
        <v>0</v>
      </c>
      <c r="I99" s="14">
        <f t="shared" si="54"/>
        <v>0</v>
      </c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</row>
    <row r="100" spans="1:59">
      <c r="A100" s="67" t="s">
        <v>158</v>
      </c>
      <c r="B100" s="68"/>
      <c r="C100" s="69"/>
      <c r="D100" s="75" t="s">
        <v>51</v>
      </c>
      <c r="E100" s="6">
        <f>E101</f>
        <v>663.61</v>
      </c>
      <c r="F100" s="6">
        <f t="shared" ref="F100:G102" si="59">F101</f>
        <v>0</v>
      </c>
      <c r="G100" s="6">
        <f t="shared" si="59"/>
        <v>0</v>
      </c>
      <c r="H100" s="6">
        <f t="shared" si="53"/>
        <v>0</v>
      </c>
      <c r="I100" s="6">
        <f t="shared" si="54"/>
        <v>0</v>
      </c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</row>
    <row r="101" spans="1:59" s="89" customFormat="1">
      <c r="A101" s="266" t="s">
        <v>159</v>
      </c>
      <c r="B101" s="267"/>
      <c r="C101" s="268"/>
      <c r="D101" s="269" t="s">
        <v>61</v>
      </c>
      <c r="E101" s="209">
        <f>E102</f>
        <v>663.61</v>
      </c>
      <c r="F101" s="209">
        <f t="shared" si="59"/>
        <v>0</v>
      </c>
      <c r="G101" s="209">
        <f t="shared" si="59"/>
        <v>0</v>
      </c>
      <c r="H101" s="209">
        <f t="shared" si="53"/>
        <v>0</v>
      </c>
      <c r="I101" s="209">
        <f t="shared" si="54"/>
        <v>0</v>
      </c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</row>
    <row r="102" spans="1:59" ht="24" hidden="1">
      <c r="A102" s="33" t="s">
        <v>160</v>
      </c>
      <c r="B102" s="70"/>
      <c r="C102" s="71"/>
      <c r="D102" s="27" t="s">
        <v>84</v>
      </c>
      <c r="E102" s="10">
        <f>E103</f>
        <v>663.61</v>
      </c>
      <c r="F102" s="10">
        <f t="shared" si="59"/>
        <v>0</v>
      </c>
      <c r="G102" s="10">
        <f t="shared" si="59"/>
        <v>0</v>
      </c>
      <c r="H102" s="10">
        <f t="shared" si="53"/>
        <v>0</v>
      </c>
      <c r="I102" s="10">
        <f t="shared" si="54"/>
        <v>0</v>
      </c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</row>
    <row r="103" spans="1:59" ht="24" hidden="1">
      <c r="A103" s="72" t="s">
        <v>161</v>
      </c>
      <c r="B103" s="73"/>
      <c r="C103" s="74"/>
      <c r="D103" s="28" t="s">
        <v>84</v>
      </c>
      <c r="E103" s="12">
        <v>663.61</v>
      </c>
      <c r="F103" s="12">
        <v>0</v>
      </c>
      <c r="G103" s="12">
        <v>0</v>
      </c>
      <c r="H103" s="12">
        <f t="shared" si="53"/>
        <v>0</v>
      </c>
      <c r="I103" s="12">
        <f t="shared" si="54"/>
        <v>0</v>
      </c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</row>
    <row r="104" spans="1:59" s="291" customFormat="1" ht="25.5">
      <c r="A104" s="330" t="s">
        <v>298</v>
      </c>
      <c r="B104" s="330"/>
      <c r="C104" s="330"/>
      <c r="D104" s="288" t="s">
        <v>299</v>
      </c>
      <c r="E104" s="289">
        <f>E105</f>
        <v>100</v>
      </c>
      <c r="F104" s="289">
        <f t="shared" ref="F104:I104" si="60">F105</f>
        <v>0</v>
      </c>
      <c r="G104" s="289">
        <f t="shared" si="60"/>
        <v>0</v>
      </c>
      <c r="H104" s="289">
        <f t="shared" si="60"/>
        <v>0</v>
      </c>
      <c r="I104" s="289">
        <f t="shared" si="60"/>
        <v>0</v>
      </c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290"/>
      <c r="AJ104" s="290"/>
      <c r="AK104" s="290"/>
      <c r="AL104" s="290"/>
      <c r="AM104" s="290"/>
      <c r="AN104" s="290"/>
      <c r="AO104" s="290"/>
      <c r="AP104" s="290"/>
      <c r="AQ104" s="290"/>
      <c r="AR104" s="290"/>
      <c r="AS104" s="290"/>
      <c r="AT104" s="290"/>
      <c r="AU104" s="290"/>
      <c r="AV104" s="290"/>
      <c r="AW104" s="290"/>
      <c r="AX104" s="290"/>
      <c r="AY104" s="290"/>
      <c r="AZ104" s="290"/>
      <c r="BA104" s="290"/>
      <c r="BB104" s="290"/>
      <c r="BC104" s="290"/>
      <c r="BD104" s="290"/>
      <c r="BE104" s="290"/>
      <c r="BF104" s="290"/>
      <c r="BG104" s="290"/>
    </row>
    <row r="105" spans="1:59" ht="15" customHeight="1">
      <c r="A105" s="331" t="s">
        <v>148</v>
      </c>
      <c r="B105" s="331"/>
      <c r="C105" s="331"/>
      <c r="D105" s="51" t="s">
        <v>47</v>
      </c>
      <c r="E105" s="14">
        <f>E106</f>
        <v>100</v>
      </c>
      <c r="F105" s="14">
        <f t="shared" ref="F105:I105" si="61">F106</f>
        <v>0</v>
      </c>
      <c r="G105" s="14">
        <f t="shared" si="61"/>
        <v>0</v>
      </c>
      <c r="H105" s="14">
        <f t="shared" si="61"/>
        <v>0</v>
      </c>
      <c r="I105" s="14">
        <f t="shared" si="61"/>
        <v>0</v>
      </c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</row>
    <row r="106" spans="1:59">
      <c r="A106" s="67">
        <v>3</v>
      </c>
      <c r="B106" s="68"/>
      <c r="C106" s="69"/>
      <c r="D106" s="75" t="s">
        <v>51</v>
      </c>
      <c r="E106" s="6">
        <f>E107</f>
        <v>100</v>
      </c>
      <c r="F106" s="6">
        <f t="shared" ref="F106:I106" si="62">F107</f>
        <v>0</v>
      </c>
      <c r="G106" s="6">
        <f t="shared" si="62"/>
        <v>0</v>
      </c>
      <c r="H106" s="6">
        <f t="shared" si="62"/>
        <v>0</v>
      </c>
      <c r="I106" s="6">
        <f t="shared" si="62"/>
        <v>0</v>
      </c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</row>
    <row r="107" spans="1:59" s="89" customFormat="1">
      <c r="A107" s="266">
        <v>32</v>
      </c>
      <c r="B107" s="267"/>
      <c r="C107" s="268"/>
      <c r="D107" s="269" t="s">
        <v>61</v>
      </c>
      <c r="E107" s="209">
        <f>E108</f>
        <v>100</v>
      </c>
      <c r="F107" s="209">
        <f t="shared" ref="F107:I107" si="63">F108</f>
        <v>0</v>
      </c>
      <c r="G107" s="209">
        <f t="shared" si="63"/>
        <v>0</v>
      </c>
      <c r="H107" s="209">
        <f t="shared" si="63"/>
        <v>0</v>
      </c>
      <c r="I107" s="209">
        <f t="shared" si="63"/>
        <v>0</v>
      </c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</row>
    <row r="108" spans="1:59" hidden="1">
      <c r="A108" s="33">
        <v>323</v>
      </c>
      <c r="B108" s="70"/>
      <c r="C108" s="71"/>
      <c r="D108" s="27" t="s">
        <v>74</v>
      </c>
      <c r="E108" s="10">
        <f>E109</f>
        <v>100</v>
      </c>
      <c r="F108" s="10">
        <f t="shared" ref="F108:I108" si="64">F109</f>
        <v>0</v>
      </c>
      <c r="G108" s="10">
        <f t="shared" si="64"/>
        <v>0</v>
      </c>
      <c r="H108" s="10">
        <f t="shared" si="64"/>
        <v>0</v>
      </c>
      <c r="I108" s="10">
        <f t="shared" si="64"/>
        <v>0</v>
      </c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</row>
    <row r="109" spans="1:59" hidden="1">
      <c r="A109" s="72">
        <v>3237</v>
      </c>
      <c r="B109" s="73"/>
      <c r="C109" s="74"/>
      <c r="D109" s="84" t="s">
        <v>81</v>
      </c>
      <c r="E109" s="12">
        <v>100</v>
      </c>
      <c r="F109" s="12">
        <v>0</v>
      </c>
      <c r="G109" s="12">
        <v>0</v>
      </c>
      <c r="H109" s="12">
        <f>G109</f>
        <v>0</v>
      </c>
      <c r="I109" s="12">
        <f>H109</f>
        <v>0</v>
      </c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</row>
    <row r="110" spans="1:59" s="291" customFormat="1">
      <c r="A110" s="330" t="s">
        <v>163</v>
      </c>
      <c r="B110" s="330"/>
      <c r="C110" s="330"/>
      <c r="D110" s="292" t="s">
        <v>164</v>
      </c>
      <c r="E110" s="289">
        <f>E112</f>
        <v>530.88</v>
      </c>
      <c r="F110" s="289">
        <f t="shared" ref="F110:G110" si="65">F112</f>
        <v>531</v>
      </c>
      <c r="G110" s="289">
        <f t="shared" si="65"/>
        <v>531</v>
      </c>
      <c r="H110" s="289">
        <f t="shared" si="53"/>
        <v>531</v>
      </c>
      <c r="I110" s="289">
        <f t="shared" si="54"/>
        <v>531</v>
      </c>
      <c r="J110" s="98"/>
      <c r="K110" s="204"/>
      <c r="L110" s="204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290"/>
      <c r="AJ110" s="290"/>
      <c r="AK110" s="290"/>
      <c r="AL110" s="290"/>
      <c r="AM110" s="290"/>
      <c r="AN110" s="290"/>
      <c r="AO110" s="290"/>
      <c r="AP110" s="290"/>
      <c r="AQ110" s="290"/>
      <c r="AR110" s="290"/>
      <c r="AS110" s="290"/>
      <c r="AT110" s="290"/>
      <c r="AU110" s="290"/>
      <c r="AV110" s="290"/>
      <c r="AW110" s="290"/>
      <c r="AX110" s="290"/>
      <c r="AY110" s="290"/>
      <c r="AZ110" s="290"/>
      <c r="BA110" s="290"/>
      <c r="BB110" s="290"/>
      <c r="BC110" s="290"/>
      <c r="BD110" s="290"/>
      <c r="BE110" s="290"/>
      <c r="BF110" s="290"/>
      <c r="BG110" s="290"/>
    </row>
    <row r="111" spans="1:59" ht="15" customHeight="1">
      <c r="A111" s="331" t="s">
        <v>148</v>
      </c>
      <c r="B111" s="331"/>
      <c r="C111" s="331"/>
      <c r="D111" s="51" t="s">
        <v>47</v>
      </c>
      <c r="E111" s="14">
        <f>E110</f>
        <v>530.88</v>
      </c>
      <c r="F111" s="14">
        <f t="shared" ref="F111:G111" si="66">F110</f>
        <v>531</v>
      </c>
      <c r="G111" s="14">
        <f t="shared" si="66"/>
        <v>531</v>
      </c>
      <c r="H111" s="14">
        <f t="shared" si="53"/>
        <v>531</v>
      </c>
      <c r="I111" s="14">
        <f t="shared" si="54"/>
        <v>531</v>
      </c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</row>
    <row r="112" spans="1:59">
      <c r="A112" s="67">
        <v>3</v>
      </c>
      <c r="B112" s="68"/>
      <c r="C112" s="69"/>
      <c r="D112" s="62" t="s">
        <v>51</v>
      </c>
      <c r="E112" s="6">
        <f>E113</f>
        <v>530.88</v>
      </c>
      <c r="F112" s="6">
        <f t="shared" ref="F112:G114" si="67">F113</f>
        <v>531</v>
      </c>
      <c r="G112" s="6">
        <f t="shared" si="67"/>
        <v>531</v>
      </c>
      <c r="H112" s="6">
        <f t="shared" si="53"/>
        <v>531</v>
      </c>
      <c r="I112" s="6">
        <f t="shared" si="54"/>
        <v>531</v>
      </c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</row>
    <row r="113" spans="1:59" s="89" customFormat="1">
      <c r="A113" s="266">
        <v>32</v>
      </c>
      <c r="B113" s="267"/>
      <c r="C113" s="268"/>
      <c r="D113" s="265" t="s">
        <v>61</v>
      </c>
      <c r="E113" s="209">
        <f>E114</f>
        <v>530.88</v>
      </c>
      <c r="F113" s="209">
        <f t="shared" si="67"/>
        <v>531</v>
      </c>
      <c r="G113" s="209">
        <f t="shared" si="67"/>
        <v>531</v>
      </c>
      <c r="H113" s="209">
        <f t="shared" si="53"/>
        <v>531</v>
      </c>
      <c r="I113" s="209">
        <f t="shared" si="54"/>
        <v>531</v>
      </c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</row>
    <row r="114" spans="1:59" hidden="1">
      <c r="A114" s="33">
        <v>323</v>
      </c>
      <c r="B114" s="70"/>
      <c r="C114" s="71"/>
      <c r="D114" s="25" t="s">
        <v>74</v>
      </c>
      <c r="E114" s="10">
        <f>E115</f>
        <v>530.88</v>
      </c>
      <c r="F114" s="10">
        <f t="shared" si="67"/>
        <v>531</v>
      </c>
      <c r="G114" s="10">
        <f t="shared" si="67"/>
        <v>531</v>
      </c>
      <c r="H114" s="10">
        <f t="shared" si="53"/>
        <v>531</v>
      </c>
      <c r="I114" s="10">
        <f t="shared" si="54"/>
        <v>531</v>
      </c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</row>
    <row r="115" spans="1:59" hidden="1">
      <c r="A115" s="72">
        <v>3237</v>
      </c>
      <c r="B115" s="73"/>
      <c r="C115" s="74"/>
      <c r="D115" s="26" t="s">
        <v>81</v>
      </c>
      <c r="E115" s="12">
        <v>530.88</v>
      </c>
      <c r="F115" s="12">
        <v>531</v>
      </c>
      <c r="G115" s="12">
        <v>531</v>
      </c>
      <c r="H115" s="12">
        <f t="shared" si="53"/>
        <v>531</v>
      </c>
      <c r="I115" s="12">
        <f t="shared" si="54"/>
        <v>531</v>
      </c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</row>
    <row r="116" spans="1:59" s="291" customFormat="1" ht="15" customHeight="1">
      <c r="A116" s="330" t="s">
        <v>165</v>
      </c>
      <c r="B116" s="330"/>
      <c r="C116" s="330"/>
      <c r="D116" s="292" t="s">
        <v>166</v>
      </c>
      <c r="E116" s="289">
        <f>E118</f>
        <v>24296.29</v>
      </c>
      <c r="F116" s="289">
        <f t="shared" ref="F116:G116" si="68">F118</f>
        <v>0</v>
      </c>
      <c r="G116" s="289">
        <f t="shared" si="68"/>
        <v>0</v>
      </c>
      <c r="H116" s="289">
        <f t="shared" si="53"/>
        <v>0</v>
      </c>
      <c r="I116" s="289">
        <f t="shared" si="54"/>
        <v>0</v>
      </c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290"/>
      <c r="AJ116" s="290"/>
      <c r="AK116" s="290"/>
      <c r="AL116" s="290"/>
      <c r="AM116" s="290"/>
      <c r="AN116" s="290"/>
      <c r="AO116" s="290"/>
      <c r="AP116" s="290"/>
      <c r="AQ116" s="290"/>
      <c r="AR116" s="290"/>
      <c r="AS116" s="290"/>
      <c r="AT116" s="290"/>
      <c r="AU116" s="290"/>
      <c r="AV116" s="290"/>
      <c r="AW116" s="290"/>
      <c r="AX116" s="290"/>
      <c r="AY116" s="290"/>
      <c r="AZ116" s="290"/>
      <c r="BA116" s="290"/>
      <c r="BB116" s="290"/>
      <c r="BC116" s="290"/>
      <c r="BD116" s="290"/>
      <c r="BE116" s="290"/>
      <c r="BF116" s="290"/>
      <c r="BG116" s="290"/>
    </row>
    <row r="117" spans="1:59" ht="15" customHeight="1">
      <c r="A117" s="331" t="s">
        <v>148</v>
      </c>
      <c r="B117" s="331"/>
      <c r="C117" s="331"/>
      <c r="D117" s="51" t="s">
        <v>47</v>
      </c>
      <c r="E117" s="14">
        <f>E116</f>
        <v>24296.29</v>
      </c>
      <c r="F117" s="14">
        <f t="shared" ref="F117:G117" si="69">F116</f>
        <v>0</v>
      </c>
      <c r="G117" s="14">
        <f t="shared" si="69"/>
        <v>0</v>
      </c>
      <c r="H117" s="14">
        <f t="shared" si="53"/>
        <v>0</v>
      </c>
      <c r="I117" s="14">
        <f t="shared" si="54"/>
        <v>0</v>
      </c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</row>
    <row r="118" spans="1:59">
      <c r="A118" s="67">
        <v>3</v>
      </c>
      <c r="B118" s="68"/>
      <c r="C118" s="69"/>
      <c r="D118" s="62" t="s">
        <v>51</v>
      </c>
      <c r="E118" s="6">
        <f>E119+E126</f>
        <v>24296.29</v>
      </c>
      <c r="F118" s="6">
        <f t="shared" ref="F118:G118" si="70">F119+F126</f>
        <v>0</v>
      </c>
      <c r="G118" s="6">
        <f t="shared" si="70"/>
        <v>0</v>
      </c>
      <c r="H118" s="6">
        <f t="shared" si="53"/>
        <v>0</v>
      </c>
      <c r="I118" s="6">
        <f t="shared" si="54"/>
        <v>0</v>
      </c>
      <c r="J118" s="94"/>
      <c r="K118" s="94"/>
      <c r="L118" s="100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</row>
    <row r="119" spans="1:59" s="89" customFormat="1">
      <c r="A119" s="266">
        <v>31</v>
      </c>
      <c r="B119" s="267"/>
      <c r="C119" s="268"/>
      <c r="D119" s="265" t="s">
        <v>52</v>
      </c>
      <c r="E119" s="209">
        <f>E120+E122+E124</f>
        <v>23032.79</v>
      </c>
      <c r="F119" s="209">
        <f t="shared" ref="F119:G119" si="71">F120+F122+F124</f>
        <v>0</v>
      </c>
      <c r="G119" s="209">
        <f t="shared" si="71"/>
        <v>0</v>
      </c>
      <c r="H119" s="209">
        <f t="shared" si="53"/>
        <v>0</v>
      </c>
      <c r="I119" s="209">
        <f t="shared" si="54"/>
        <v>0</v>
      </c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</row>
    <row r="120" spans="1:59" s="89" customFormat="1" hidden="1">
      <c r="A120" s="270">
        <v>311</v>
      </c>
      <c r="B120" s="271"/>
      <c r="C120" s="272"/>
      <c r="D120" s="221" t="s">
        <v>53</v>
      </c>
      <c r="E120" s="211">
        <f>E121</f>
        <v>18483.07</v>
      </c>
      <c r="F120" s="211">
        <f t="shared" ref="F120:G120" si="72">F121</f>
        <v>0</v>
      </c>
      <c r="G120" s="211">
        <f t="shared" si="72"/>
        <v>0</v>
      </c>
      <c r="H120" s="211">
        <f t="shared" si="53"/>
        <v>0</v>
      </c>
      <c r="I120" s="211">
        <f t="shared" si="54"/>
        <v>0</v>
      </c>
      <c r="J120" s="96"/>
      <c r="K120" s="96"/>
      <c r="L120" s="96"/>
      <c r="M120" s="96"/>
      <c r="N120" s="96"/>
      <c r="O120" s="102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</row>
    <row r="121" spans="1:59" s="89" customFormat="1" hidden="1">
      <c r="A121" s="273">
        <v>3111</v>
      </c>
      <c r="B121" s="274"/>
      <c r="C121" s="275"/>
      <c r="D121" s="222" t="s">
        <v>54</v>
      </c>
      <c r="E121" s="214">
        <v>18483.07</v>
      </c>
      <c r="F121" s="214">
        <v>0</v>
      </c>
      <c r="G121" s="214">
        <v>0</v>
      </c>
      <c r="H121" s="214">
        <f t="shared" si="53"/>
        <v>0</v>
      </c>
      <c r="I121" s="214">
        <f t="shared" si="54"/>
        <v>0</v>
      </c>
    </row>
    <row r="122" spans="1:59" s="89" customFormat="1" hidden="1">
      <c r="A122" s="270">
        <v>312</v>
      </c>
      <c r="B122" s="271"/>
      <c r="C122" s="272"/>
      <c r="D122" s="221" t="s">
        <v>55</v>
      </c>
      <c r="E122" s="211">
        <f>E123</f>
        <v>1500</v>
      </c>
      <c r="F122" s="211">
        <f t="shared" ref="F122:G122" si="73">F123</f>
        <v>0</v>
      </c>
      <c r="G122" s="211">
        <f t="shared" si="73"/>
        <v>0</v>
      </c>
      <c r="H122" s="211">
        <f t="shared" si="53"/>
        <v>0</v>
      </c>
      <c r="I122" s="211">
        <f t="shared" si="54"/>
        <v>0</v>
      </c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</row>
    <row r="123" spans="1:59" s="89" customFormat="1" hidden="1">
      <c r="A123" s="273">
        <v>3121</v>
      </c>
      <c r="B123" s="274"/>
      <c r="C123" s="275"/>
      <c r="D123" s="222" t="s">
        <v>55</v>
      </c>
      <c r="E123" s="214">
        <v>1500</v>
      </c>
      <c r="F123" s="214">
        <v>0</v>
      </c>
      <c r="G123" s="214">
        <v>0</v>
      </c>
      <c r="H123" s="214">
        <f t="shared" si="53"/>
        <v>0</v>
      </c>
      <c r="I123" s="214">
        <f t="shared" si="54"/>
        <v>0</v>
      </c>
      <c r="M123" s="97"/>
    </row>
    <row r="124" spans="1:59" s="89" customFormat="1" hidden="1">
      <c r="A124" s="270">
        <v>313</v>
      </c>
      <c r="B124" s="271"/>
      <c r="C124" s="272"/>
      <c r="D124" s="221" t="s">
        <v>56</v>
      </c>
      <c r="E124" s="211">
        <f>E125</f>
        <v>3049.72</v>
      </c>
      <c r="F124" s="211">
        <f t="shared" ref="F124:G124" si="74">F125</f>
        <v>0</v>
      </c>
      <c r="G124" s="211">
        <f t="shared" si="74"/>
        <v>0</v>
      </c>
      <c r="H124" s="211">
        <f t="shared" si="53"/>
        <v>0</v>
      </c>
      <c r="I124" s="211">
        <f t="shared" si="54"/>
        <v>0</v>
      </c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</row>
    <row r="125" spans="1:59" s="89" customFormat="1" ht="26.25" hidden="1">
      <c r="A125" s="273">
        <v>3132</v>
      </c>
      <c r="B125" s="274"/>
      <c r="C125" s="275"/>
      <c r="D125" s="222" t="s">
        <v>57</v>
      </c>
      <c r="E125" s="214">
        <v>3049.72</v>
      </c>
      <c r="F125" s="214">
        <v>0</v>
      </c>
      <c r="G125" s="214">
        <v>0</v>
      </c>
      <c r="H125" s="214">
        <f t="shared" si="53"/>
        <v>0</v>
      </c>
      <c r="I125" s="214">
        <f t="shared" si="54"/>
        <v>0</v>
      </c>
    </row>
    <row r="126" spans="1:59" s="89" customFormat="1">
      <c r="A126" s="266">
        <v>32</v>
      </c>
      <c r="B126" s="267"/>
      <c r="C126" s="268"/>
      <c r="D126" s="265" t="s">
        <v>61</v>
      </c>
      <c r="E126" s="209">
        <f>E127</f>
        <v>1263.5</v>
      </c>
      <c r="F126" s="209">
        <f t="shared" ref="F126:G126" si="75">F127</f>
        <v>0</v>
      </c>
      <c r="G126" s="209">
        <f t="shared" si="75"/>
        <v>0</v>
      </c>
      <c r="H126" s="209">
        <f t="shared" si="53"/>
        <v>0</v>
      </c>
      <c r="I126" s="209">
        <f t="shared" si="54"/>
        <v>0</v>
      </c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</row>
    <row r="127" spans="1:59" hidden="1">
      <c r="A127" s="33">
        <v>321</v>
      </c>
      <c r="B127" s="70"/>
      <c r="C127" s="71"/>
      <c r="D127" s="25" t="s">
        <v>62</v>
      </c>
      <c r="E127" s="10">
        <f>SUM(E128:E129)</f>
        <v>1263.5</v>
      </c>
      <c r="F127" s="10">
        <f t="shared" ref="F127:G127" si="76">SUM(F128:F129)</f>
        <v>0</v>
      </c>
      <c r="G127" s="10">
        <f t="shared" si="76"/>
        <v>0</v>
      </c>
      <c r="H127" s="10">
        <f t="shared" si="53"/>
        <v>0</v>
      </c>
      <c r="I127" s="10">
        <f t="shared" si="54"/>
        <v>0</v>
      </c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</row>
    <row r="128" spans="1:59" hidden="1">
      <c r="A128" s="72">
        <v>3211</v>
      </c>
      <c r="B128" s="73"/>
      <c r="C128" s="74"/>
      <c r="D128" s="26" t="s">
        <v>63</v>
      </c>
      <c r="E128" s="12">
        <v>53.1</v>
      </c>
      <c r="F128" s="12">
        <v>0</v>
      </c>
      <c r="G128" s="12">
        <v>0</v>
      </c>
      <c r="H128" s="12">
        <f t="shared" si="53"/>
        <v>0</v>
      </c>
      <c r="I128" s="12">
        <f t="shared" si="54"/>
        <v>0</v>
      </c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</row>
    <row r="129" spans="1:59" ht="26.25" hidden="1">
      <c r="A129" s="72">
        <v>3212</v>
      </c>
      <c r="B129" s="73"/>
      <c r="C129" s="74"/>
      <c r="D129" s="26" t="s">
        <v>162</v>
      </c>
      <c r="E129" s="12">
        <v>1210.4000000000001</v>
      </c>
      <c r="F129" s="12">
        <v>0</v>
      </c>
      <c r="G129" s="12">
        <v>0</v>
      </c>
      <c r="H129" s="12">
        <f t="shared" si="53"/>
        <v>0</v>
      </c>
      <c r="I129" s="12">
        <f t="shared" si="54"/>
        <v>0</v>
      </c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</row>
    <row r="130" spans="1:59" s="291" customFormat="1" ht="15" customHeight="1">
      <c r="A130" s="330" t="s">
        <v>167</v>
      </c>
      <c r="B130" s="330"/>
      <c r="C130" s="330"/>
      <c r="D130" s="292" t="s">
        <v>168</v>
      </c>
      <c r="E130" s="289">
        <f>E132</f>
        <v>25037.299999999996</v>
      </c>
      <c r="F130" s="289">
        <f t="shared" ref="F130:G130" si="77">F132</f>
        <v>50779.569999999992</v>
      </c>
      <c r="G130" s="289">
        <f t="shared" si="77"/>
        <v>0</v>
      </c>
      <c r="H130" s="289">
        <f t="shared" si="53"/>
        <v>0</v>
      </c>
      <c r="I130" s="289">
        <f t="shared" si="54"/>
        <v>0</v>
      </c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290"/>
      <c r="AJ130" s="290"/>
      <c r="AK130" s="290"/>
      <c r="AL130" s="290"/>
      <c r="AM130" s="290"/>
      <c r="AN130" s="290"/>
      <c r="AO130" s="290"/>
      <c r="AP130" s="290"/>
      <c r="AQ130" s="290"/>
      <c r="AR130" s="290"/>
      <c r="AS130" s="290"/>
      <c r="AT130" s="290"/>
      <c r="AU130" s="290"/>
      <c r="AV130" s="290"/>
      <c r="AW130" s="290"/>
      <c r="AX130" s="290"/>
      <c r="AY130" s="290"/>
      <c r="AZ130" s="290"/>
      <c r="BA130" s="290"/>
      <c r="BB130" s="290"/>
      <c r="BC130" s="290"/>
      <c r="BD130" s="290"/>
      <c r="BE130" s="290"/>
      <c r="BF130" s="290"/>
      <c r="BG130" s="290"/>
    </row>
    <row r="131" spans="1:59" ht="15" customHeight="1">
      <c r="A131" s="331" t="s">
        <v>148</v>
      </c>
      <c r="B131" s="331"/>
      <c r="C131" s="331"/>
      <c r="D131" s="51" t="s">
        <v>47</v>
      </c>
      <c r="E131" s="14">
        <f>E130</f>
        <v>25037.299999999996</v>
      </c>
      <c r="F131" s="14">
        <f t="shared" ref="F131:G131" si="78">F130</f>
        <v>50779.569999999992</v>
      </c>
      <c r="G131" s="14">
        <f t="shared" si="78"/>
        <v>0</v>
      </c>
      <c r="H131" s="14">
        <f t="shared" si="53"/>
        <v>0</v>
      </c>
      <c r="I131" s="14">
        <f t="shared" si="54"/>
        <v>0</v>
      </c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</row>
    <row r="132" spans="1:59">
      <c r="A132" s="67">
        <v>3</v>
      </c>
      <c r="B132" s="68"/>
      <c r="C132" s="69"/>
      <c r="D132" s="62" t="s">
        <v>51</v>
      </c>
      <c r="E132" s="6">
        <f>E133+E140</f>
        <v>25037.299999999996</v>
      </c>
      <c r="F132" s="6">
        <f t="shared" ref="F132:G132" si="79">F133+F140</f>
        <v>50779.569999999992</v>
      </c>
      <c r="G132" s="6">
        <f t="shared" si="79"/>
        <v>0</v>
      </c>
      <c r="H132" s="6">
        <f t="shared" si="53"/>
        <v>0</v>
      </c>
      <c r="I132" s="6">
        <f t="shared" si="54"/>
        <v>0</v>
      </c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</row>
    <row r="133" spans="1:59" s="89" customFormat="1">
      <c r="A133" s="266">
        <v>31</v>
      </c>
      <c r="B133" s="267"/>
      <c r="C133" s="268"/>
      <c r="D133" s="265" t="s">
        <v>52</v>
      </c>
      <c r="E133" s="209">
        <f>E134+E136+E138</f>
        <v>24240.789999999997</v>
      </c>
      <c r="F133" s="209">
        <f t="shared" ref="F133:G133" si="80">F134+F136+F138</f>
        <v>48189.569999999992</v>
      </c>
      <c r="G133" s="209">
        <f t="shared" si="80"/>
        <v>0</v>
      </c>
      <c r="H133" s="209">
        <f t="shared" si="53"/>
        <v>0</v>
      </c>
      <c r="I133" s="209">
        <f t="shared" si="54"/>
        <v>0</v>
      </c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</row>
    <row r="134" spans="1:59" s="89" customFormat="1" hidden="1">
      <c r="A134" s="270">
        <v>311</v>
      </c>
      <c r="B134" s="271"/>
      <c r="C134" s="272"/>
      <c r="D134" s="221" t="s">
        <v>53</v>
      </c>
      <c r="E134" s="211">
        <f>E135</f>
        <v>17389.439999999999</v>
      </c>
      <c r="F134" s="211">
        <f t="shared" ref="F134:G134" si="81">F135</f>
        <v>39046.839999999997</v>
      </c>
      <c r="G134" s="211">
        <f t="shared" si="81"/>
        <v>0</v>
      </c>
      <c r="H134" s="211">
        <f t="shared" si="53"/>
        <v>0</v>
      </c>
      <c r="I134" s="211">
        <f t="shared" si="54"/>
        <v>0</v>
      </c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</row>
    <row r="135" spans="1:59" s="89" customFormat="1" hidden="1">
      <c r="A135" s="273">
        <v>3111</v>
      </c>
      <c r="B135" s="274"/>
      <c r="C135" s="275"/>
      <c r="D135" s="222" t="s">
        <v>54</v>
      </c>
      <c r="E135" s="214">
        <v>17389.439999999999</v>
      </c>
      <c r="F135" s="214">
        <v>39046.839999999997</v>
      </c>
      <c r="G135" s="214">
        <v>0</v>
      </c>
      <c r="H135" s="214">
        <f t="shared" si="53"/>
        <v>0</v>
      </c>
      <c r="I135" s="214">
        <f t="shared" si="54"/>
        <v>0</v>
      </c>
    </row>
    <row r="136" spans="1:59" s="89" customFormat="1" hidden="1">
      <c r="A136" s="270">
        <v>312</v>
      </c>
      <c r="B136" s="271"/>
      <c r="C136" s="272"/>
      <c r="D136" s="221" t="s">
        <v>55</v>
      </c>
      <c r="E136" s="211">
        <f>E137</f>
        <v>3982.12</v>
      </c>
      <c r="F136" s="211">
        <f t="shared" ref="F136:G136" si="82">F137</f>
        <v>2700</v>
      </c>
      <c r="G136" s="211">
        <f t="shared" si="82"/>
        <v>0</v>
      </c>
      <c r="H136" s="211">
        <f t="shared" si="53"/>
        <v>0</v>
      </c>
      <c r="I136" s="211">
        <f t="shared" si="54"/>
        <v>0</v>
      </c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</row>
    <row r="137" spans="1:59" s="89" customFormat="1" hidden="1">
      <c r="A137" s="273">
        <v>3121</v>
      </c>
      <c r="B137" s="274"/>
      <c r="C137" s="275"/>
      <c r="D137" s="222" t="s">
        <v>55</v>
      </c>
      <c r="E137" s="214">
        <v>3982.12</v>
      </c>
      <c r="F137" s="214">
        <v>2700</v>
      </c>
      <c r="G137" s="214">
        <v>0</v>
      </c>
      <c r="H137" s="214">
        <f t="shared" si="53"/>
        <v>0</v>
      </c>
      <c r="I137" s="214">
        <f t="shared" si="54"/>
        <v>0</v>
      </c>
      <c r="K137" s="97"/>
    </row>
    <row r="138" spans="1:59" s="89" customFormat="1" hidden="1">
      <c r="A138" s="270">
        <v>313</v>
      </c>
      <c r="B138" s="271"/>
      <c r="C138" s="272"/>
      <c r="D138" s="221" t="s">
        <v>56</v>
      </c>
      <c r="E138" s="211">
        <f>E139</f>
        <v>2869.23</v>
      </c>
      <c r="F138" s="211">
        <f t="shared" ref="F138:G138" si="83">F139</f>
        <v>6442.73</v>
      </c>
      <c r="G138" s="211">
        <f t="shared" si="83"/>
        <v>0</v>
      </c>
      <c r="H138" s="211">
        <f t="shared" si="53"/>
        <v>0</v>
      </c>
      <c r="I138" s="211">
        <f t="shared" si="54"/>
        <v>0</v>
      </c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</row>
    <row r="139" spans="1:59" s="89" customFormat="1" ht="26.25" hidden="1">
      <c r="A139" s="273">
        <v>3132</v>
      </c>
      <c r="B139" s="274"/>
      <c r="C139" s="275"/>
      <c r="D139" s="222" t="s">
        <v>57</v>
      </c>
      <c r="E139" s="214">
        <v>2869.23</v>
      </c>
      <c r="F139" s="214">
        <v>6442.73</v>
      </c>
      <c r="G139" s="214">
        <v>0</v>
      </c>
      <c r="H139" s="214">
        <f t="shared" ref="H139:H261" si="84">G139</f>
        <v>0</v>
      </c>
      <c r="I139" s="214">
        <f t="shared" ref="I139:I261" si="85">G139</f>
        <v>0</v>
      </c>
    </row>
    <row r="140" spans="1:59" s="89" customFormat="1">
      <c r="A140" s="266">
        <v>32</v>
      </c>
      <c r="B140" s="267"/>
      <c r="C140" s="268"/>
      <c r="D140" s="265" t="s">
        <v>61</v>
      </c>
      <c r="E140" s="209">
        <f>E141</f>
        <v>796.51</v>
      </c>
      <c r="F140" s="209">
        <f t="shared" ref="F140:G140" si="86">F141</f>
        <v>2590</v>
      </c>
      <c r="G140" s="209">
        <f t="shared" si="86"/>
        <v>0</v>
      </c>
      <c r="H140" s="209">
        <f t="shared" si="84"/>
        <v>0</v>
      </c>
      <c r="I140" s="209">
        <f t="shared" si="85"/>
        <v>0</v>
      </c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</row>
    <row r="141" spans="1:59" hidden="1">
      <c r="A141" s="33">
        <v>321</v>
      </c>
      <c r="B141" s="70"/>
      <c r="C141" s="71"/>
      <c r="D141" s="25" t="s">
        <v>62</v>
      </c>
      <c r="E141" s="10">
        <f>SUM(E142:E143)</f>
        <v>796.51</v>
      </c>
      <c r="F141" s="10">
        <f t="shared" ref="F141:G141" si="87">SUM(F142:F143)</f>
        <v>2590</v>
      </c>
      <c r="G141" s="10">
        <f t="shared" si="87"/>
        <v>0</v>
      </c>
      <c r="H141" s="10">
        <f t="shared" si="84"/>
        <v>0</v>
      </c>
      <c r="I141" s="10">
        <f t="shared" si="85"/>
        <v>0</v>
      </c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</row>
    <row r="142" spans="1:59" hidden="1">
      <c r="A142" s="72">
        <v>3211</v>
      </c>
      <c r="B142" s="73"/>
      <c r="C142" s="74"/>
      <c r="D142" s="26" t="s">
        <v>63</v>
      </c>
      <c r="E142" s="12">
        <v>0</v>
      </c>
      <c r="F142" s="12">
        <v>140</v>
      </c>
      <c r="G142" s="12">
        <v>0</v>
      </c>
      <c r="H142" s="12">
        <f t="shared" si="84"/>
        <v>0</v>
      </c>
      <c r="I142" s="12">
        <f t="shared" si="85"/>
        <v>0</v>
      </c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89"/>
      <c r="BG142" s="89"/>
    </row>
    <row r="143" spans="1:59" ht="26.25" hidden="1">
      <c r="A143" s="72">
        <v>3212</v>
      </c>
      <c r="B143" s="73"/>
      <c r="C143" s="74"/>
      <c r="D143" s="26" t="s">
        <v>162</v>
      </c>
      <c r="E143" s="12">
        <v>796.51</v>
      </c>
      <c r="F143" s="12">
        <v>2450</v>
      </c>
      <c r="G143" s="12">
        <v>0</v>
      </c>
      <c r="H143" s="12">
        <f t="shared" si="84"/>
        <v>0</v>
      </c>
      <c r="I143" s="12">
        <f t="shared" si="85"/>
        <v>0</v>
      </c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</row>
    <row r="144" spans="1:59" s="291" customFormat="1" ht="15" customHeight="1">
      <c r="A144" s="330" t="s">
        <v>276</v>
      </c>
      <c r="B144" s="330"/>
      <c r="C144" s="330"/>
      <c r="D144" s="292" t="s">
        <v>277</v>
      </c>
      <c r="E144" s="289">
        <f>E146</f>
        <v>0</v>
      </c>
      <c r="F144" s="289">
        <f t="shared" ref="F144:G144" si="88">F146</f>
        <v>23305.550000000003</v>
      </c>
      <c r="G144" s="289">
        <f t="shared" si="88"/>
        <v>121381</v>
      </c>
      <c r="H144" s="289">
        <f t="shared" si="84"/>
        <v>121381</v>
      </c>
      <c r="I144" s="289">
        <f>I146</f>
        <v>80920.670000000013</v>
      </c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290"/>
      <c r="AJ144" s="290"/>
      <c r="AK144" s="290"/>
      <c r="AL144" s="290"/>
      <c r="AM144" s="290"/>
      <c r="AN144" s="290"/>
      <c r="AO144" s="290"/>
      <c r="AP144" s="290"/>
      <c r="AQ144" s="290"/>
      <c r="AR144" s="290"/>
      <c r="AS144" s="290"/>
      <c r="AT144" s="290"/>
      <c r="AU144" s="290"/>
      <c r="AV144" s="290"/>
      <c r="AW144" s="290"/>
      <c r="AX144" s="290"/>
      <c r="AY144" s="290"/>
      <c r="AZ144" s="290"/>
      <c r="BA144" s="290"/>
      <c r="BB144" s="290"/>
      <c r="BC144" s="290"/>
      <c r="BD144" s="290"/>
      <c r="BE144" s="290"/>
      <c r="BF144" s="290"/>
      <c r="BG144" s="290"/>
    </row>
    <row r="145" spans="1:59" ht="15" customHeight="1">
      <c r="A145" s="331" t="s">
        <v>148</v>
      </c>
      <c r="B145" s="331"/>
      <c r="C145" s="331"/>
      <c r="D145" s="51" t="s">
        <v>47</v>
      </c>
      <c r="E145" s="14">
        <f>E144</f>
        <v>0</v>
      </c>
      <c r="F145" s="14">
        <f t="shared" ref="F145:G145" si="89">F144</f>
        <v>23305.550000000003</v>
      </c>
      <c r="G145" s="14">
        <f t="shared" si="89"/>
        <v>121381</v>
      </c>
      <c r="H145" s="14">
        <f t="shared" si="84"/>
        <v>121381</v>
      </c>
      <c r="I145" s="14">
        <f>I146</f>
        <v>80920.670000000013</v>
      </c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</row>
    <row r="146" spans="1:59">
      <c r="A146" s="67">
        <v>3</v>
      </c>
      <c r="B146" s="68"/>
      <c r="C146" s="69"/>
      <c r="D146" s="62" t="s">
        <v>51</v>
      </c>
      <c r="E146" s="6">
        <f>E147+E154</f>
        <v>0</v>
      </c>
      <c r="F146" s="6">
        <f t="shared" ref="F146:G146" si="90">F147+F154</f>
        <v>23305.550000000003</v>
      </c>
      <c r="G146" s="6">
        <f t="shared" si="90"/>
        <v>121381</v>
      </c>
      <c r="H146" s="6">
        <f t="shared" si="84"/>
        <v>121381</v>
      </c>
      <c r="I146" s="6">
        <f>I147+I154</f>
        <v>80920.670000000013</v>
      </c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</row>
    <row r="147" spans="1:59" s="89" customFormat="1">
      <c r="A147" s="266">
        <v>31</v>
      </c>
      <c r="B147" s="267"/>
      <c r="C147" s="268"/>
      <c r="D147" s="265" t="s">
        <v>52</v>
      </c>
      <c r="E147" s="209">
        <f>E148+E150+E152</f>
        <v>0</v>
      </c>
      <c r="F147" s="209">
        <f t="shared" ref="F147:G147" si="91">F148+F150+F152</f>
        <v>22195.550000000003</v>
      </c>
      <c r="G147" s="209">
        <f t="shared" si="91"/>
        <v>116599.28</v>
      </c>
      <c r="H147" s="209">
        <f t="shared" si="84"/>
        <v>116599.28</v>
      </c>
      <c r="I147" s="209">
        <f>I148+I150+I152</f>
        <v>77732.850000000006</v>
      </c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</row>
    <row r="148" spans="1:59" s="89" customFormat="1" hidden="1">
      <c r="A148" s="270">
        <v>311</v>
      </c>
      <c r="B148" s="271"/>
      <c r="C148" s="272"/>
      <c r="D148" s="221" t="s">
        <v>53</v>
      </c>
      <c r="E148" s="211">
        <f>E149</f>
        <v>0</v>
      </c>
      <c r="F148" s="211">
        <f t="shared" ref="F148:G148" si="92">F149</f>
        <v>16734.38</v>
      </c>
      <c r="G148" s="211">
        <f t="shared" si="92"/>
        <v>94935</v>
      </c>
      <c r="H148" s="211">
        <f t="shared" si="84"/>
        <v>94935</v>
      </c>
      <c r="I148" s="211">
        <f>I149</f>
        <v>63290</v>
      </c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</row>
    <row r="149" spans="1:59" s="89" customFormat="1" hidden="1">
      <c r="A149" s="273">
        <v>3111</v>
      </c>
      <c r="B149" s="274"/>
      <c r="C149" s="275"/>
      <c r="D149" s="222" t="s">
        <v>54</v>
      </c>
      <c r="E149" s="214">
        <v>0</v>
      </c>
      <c r="F149" s="214">
        <v>16734.38</v>
      </c>
      <c r="G149" s="214">
        <v>94935</v>
      </c>
      <c r="H149" s="214">
        <f t="shared" si="84"/>
        <v>94935</v>
      </c>
      <c r="I149" s="214">
        <v>63290</v>
      </c>
    </row>
    <row r="150" spans="1:59" s="89" customFormat="1" hidden="1">
      <c r="A150" s="270">
        <v>312</v>
      </c>
      <c r="B150" s="271"/>
      <c r="C150" s="272"/>
      <c r="D150" s="221" t="s">
        <v>55</v>
      </c>
      <c r="E150" s="211">
        <f>E151</f>
        <v>0</v>
      </c>
      <c r="F150" s="211">
        <f t="shared" ref="F150:G150" si="93">F151</f>
        <v>2700</v>
      </c>
      <c r="G150" s="211">
        <f t="shared" si="93"/>
        <v>6000</v>
      </c>
      <c r="H150" s="211">
        <f t="shared" si="84"/>
        <v>6000</v>
      </c>
      <c r="I150" s="211">
        <f>I151</f>
        <v>4000</v>
      </c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</row>
    <row r="151" spans="1:59" s="89" customFormat="1" hidden="1">
      <c r="A151" s="273">
        <v>3121</v>
      </c>
      <c r="B151" s="274"/>
      <c r="C151" s="275"/>
      <c r="D151" s="222" t="s">
        <v>55</v>
      </c>
      <c r="E151" s="214">
        <v>0</v>
      </c>
      <c r="F151" s="214">
        <v>2700</v>
      </c>
      <c r="G151" s="214">
        <v>6000</v>
      </c>
      <c r="H151" s="214">
        <f t="shared" si="84"/>
        <v>6000</v>
      </c>
      <c r="I151" s="214">
        <v>4000</v>
      </c>
      <c r="K151" s="97"/>
      <c r="L151" s="97"/>
    </row>
    <row r="152" spans="1:59" s="89" customFormat="1" hidden="1">
      <c r="A152" s="270">
        <v>313</v>
      </c>
      <c r="B152" s="271"/>
      <c r="C152" s="272"/>
      <c r="D152" s="221" t="s">
        <v>56</v>
      </c>
      <c r="E152" s="211">
        <f>E153</f>
        <v>0</v>
      </c>
      <c r="F152" s="211">
        <f t="shared" ref="F152:G152" si="94">F153</f>
        <v>2761.17</v>
      </c>
      <c r="G152" s="211">
        <f t="shared" si="94"/>
        <v>15664.28</v>
      </c>
      <c r="H152" s="211">
        <f t="shared" si="84"/>
        <v>15664.28</v>
      </c>
      <c r="I152" s="211">
        <f>I153</f>
        <v>10442.85</v>
      </c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</row>
    <row r="153" spans="1:59" s="89" customFormat="1" ht="26.25" hidden="1">
      <c r="A153" s="273">
        <v>3132</v>
      </c>
      <c r="B153" s="274"/>
      <c r="C153" s="275"/>
      <c r="D153" s="222" t="s">
        <v>57</v>
      </c>
      <c r="E153" s="214">
        <v>0</v>
      </c>
      <c r="F153" s="214">
        <v>2761.17</v>
      </c>
      <c r="G153" s="214">
        <v>15664.28</v>
      </c>
      <c r="H153" s="214">
        <f t="shared" ref="H153:H175" si="95">G153</f>
        <v>15664.28</v>
      </c>
      <c r="I153" s="214">
        <v>10442.85</v>
      </c>
    </row>
    <row r="154" spans="1:59" s="89" customFormat="1">
      <c r="A154" s="266">
        <v>32</v>
      </c>
      <c r="B154" s="267"/>
      <c r="C154" s="268"/>
      <c r="D154" s="265" t="s">
        <v>61</v>
      </c>
      <c r="E154" s="209">
        <f>E155</f>
        <v>0</v>
      </c>
      <c r="F154" s="209">
        <f t="shared" ref="F154" si="96">F155</f>
        <v>1110</v>
      </c>
      <c r="G154" s="209">
        <f>G155+G158</f>
        <v>4781.7199999999993</v>
      </c>
      <c r="H154" s="209">
        <f t="shared" ref="H154" si="97">H155+H158</f>
        <v>4781.7199999999993</v>
      </c>
      <c r="I154" s="209">
        <f>I155+I158</f>
        <v>3187.82</v>
      </c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</row>
    <row r="155" spans="1:59" hidden="1">
      <c r="A155" s="33">
        <v>321</v>
      </c>
      <c r="B155" s="70"/>
      <c r="C155" s="71"/>
      <c r="D155" s="25" t="s">
        <v>62</v>
      </c>
      <c r="E155" s="10">
        <f>SUM(E156:E157)</f>
        <v>0</v>
      </c>
      <c r="F155" s="10">
        <f t="shared" ref="F155:G155" si="98">SUM(F156:F157)</f>
        <v>1110</v>
      </c>
      <c r="G155" s="10">
        <f t="shared" si="98"/>
        <v>4301.7199999999993</v>
      </c>
      <c r="H155" s="10">
        <f t="shared" si="95"/>
        <v>4301.7199999999993</v>
      </c>
      <c r="I155" s="10">
        <f>I156+I157</f>
        <v>2867.82</v>
      </c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</row>
    <row r="156" spans="1:59" hidden="1">
      <c r="A156" s="72">
        <v>3211</v>
      </c>
      <c r="B156" s="73"/>
      <c r="C156" s="74"/>
      <c r="D156" s="26" t="s">
        <v>63</v>
      </c>
      <c r="E156" s="12">
        <v>0</v>
      </c>
      <c r="F156" s="12">
        <v>60</v>
      </c>
      <c r="G156" s="12">
        <v>1000</v>
      </c>
      <c r="H156" s="12">
        <f t="shared" si="95"/>
        <v>1000</v>
      </c>
      <c r="I156" s="12">
        <v>666.67</v>
      </c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</row>
    <row r="157" spans="1:59" ht="26.25" hidden="1">
      <c r="A157" s="72">
        <v>3212</v>
      </c>
      <c r="B157" s="73"/>
      <c r="C157" s="74"/>
      <c r="D157" s="26" t="s">
        <v>162</v>
      </c>
      <c r="E157" s="12">
        <v>0</v>
      </c>
      <c r="F157" s="12">
        <v>1050</v>
      </c>
      <c r="G157" s="12">
        <v>3301.72</v>
      </c>
      <c r="H157" s="12">
        <f t="shared" si="95"/>
        <v>3301.72</v>
      </c>
      <c r="I157" s="12">
        <v>2201.15</v>
      </c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</row>
    <row r="158" spans="1:59" hidden="1">
      <c r="A158" s="53">
        <v>323</v>
      </c>
      <c r="B158" s="54"/>
      <c r="C158" s="55"/>
      <c r="D158" s="29" t="s">
        <v>74</v>
      </c>
      <c r="E158" s="10">
        <f>SUM(E159:E166)</f>
        <v>0</v>
      </c>
      <c r="F158" s="10">
        <f t="shared" ref="F158:G158" si="99">SUM(F159:F166)</f>
        <v>0</v>
      </c>
      <c r="G158" s="10">
        <f t="shared" si="99"/>
        <v>480</v>
      </c>
      <c r="H158" s="10">
        <f t="shared" si="95"/>
        <v>480</v>
      </c>
      <c r="I158" s="10">
        <f>SUM(I159:I166)</f>
        <v>320</v>
      </c>
      <c r="J158" s="96"/>
      <c r="K158" s="96"/>
      <c r="L158" s="102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</row>
    <row r="159" spans="1:59" hidden="1">
      <c r="A159" s="56">
        <v>3231</v>
      </c>
      <c r="B159" s="57"/>
      <c r="C159" s="58"/>
      <c r="D159" s="30" t="s">
        <v>75</v>
      </c>
      <c r="E159" s="12">
        <v>0</v>
      </c>
      <c r="F159" s="12">
        <v>0</v>
      </c>
      <c r="G159" s="12">
        <v>0</v>
      </c>
      <c r="H159" s="12">
        <f t="shared" si="95"/>
        <v>0</v>
      </c>
      <c r="I159" s="12">
        <f t="shared" ref="I159:I166" si="100">G159</f>
        <v>0</v>
      </c>
      <c r="J159" s="89"/>
      <c r="K159" s="89"/>
      <c r="L159" s="97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</row>
    <row r="160" spans="1:59" hidden="1">
      <c r="A160" s="56">
        <v>3233</v>
      </c>
      <c r="B160" s="57"/>
      <c r="C160" s="58"/>
      <c r="D160" s="30" t="s">
        <v>77</v>
      </c>
      <c r="E160" s="12">
        <v>0</v>
      </c>
      <c r="F160" s="12">
        <v>0</v>
      </c>
      <c r="G160" s="12">
        <v>0</v>
      </c>
      <c r="H160" s="12">
        <f t="shared" si="95"/>
        <v>0</v>
      </c>
      <c r="I160" s="12">
        <f t="shared" si="100"/>
        <v>0</v>
      </c>
      <c r="J160" s="89"/>
      <c r="K160" s="89"/>
      <c r="L160" s="97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</row>
    <row r="161" spans="1:59" hidden="1">
      <c r="A161" s="56">
        <v>3234</v>
      </c>
      <c r="B161" s="57"/>
      <c r="C161" s="58"/>
      <c r="D161" s="30" t="s">
        <v>78</v>
      </c>
      <c r="E161" s="12">
        <v>0</v>
      </c>
      <c r="F161" s="12">
        <v>0</v>
      </c>
      <c r="G161" s="12">
        <v>0</v>
      </c>
      <c r="H161" s="12">
        <f t="shared" si="95"/>
        <v>0</v>
      </c>
      <c r="I161" s="12">
        <f t="shared" si="100"/>
        <v>0</v>
      </c>
      <c r="J161" s="89"/>
      <c r="K161" s="89"/>
      <c r="L161" s="97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</row>
    <row r="162" spans="1:59" hidden="1">
      <c r="A162" s="56">
        <v>3235</v>
      </c>
      <c r="B162" s="57"/>
      <c r="C162" s="58"/>
      <c r="D162" s="30" t="s">
        <v>79</v>
      </c>
      <c r="E162" s="12">
        <v>0</v>
      </c>
      <c r="F162" s="12">
        <v>0</v>
      </c>
      <c r="G162" s="12">
        <v>0</v>
      </c>
      <c r="H162" s="12">
        <f t="shared" si="95"/>
        <v>0</v>
      </c>
      <c r="I162" s="12">
        <f t="shared" si="100"/>
        <v>0</v>
      </c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</row>
    <row r="163" spans="1:59" hidden="1">
      <c r="A163" s="56">
        <v>3236</v>
      </c>
      <c r="B163" s="57"/>
      <c r="C163" s="58"/>
      <c r="D163" s="30" t="s">
        <v>80</v>
      </c>
      <c r="E163" s="12">
        <v>0</v>
      </c>
      <c r="F163" s="12">
        <v>0</v>
      </c>
      <c r="G163" s="12">
        <v>480</v>
      </c>
      <c r="H163" s="12">
        <f t="shared" si="95"/>
        <v>480</v>
      </c>
      <c r="I163" s="12">
        <v>320</v>
      </c>
      <c r="J163" s="89"/>
      <c r="K163" s="89"/>
      <c r="L163" s="97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</row>
    <row r="164" spans="1:59" hidden="1">
      <c r="A164" s="56">
        <v>3237</v>
      </c>
      <c r="B164" s="57"/>
      <c r="C164" s="58"/>
      <c r="D164" s="30" t="s">
        <v>81</v>
      </c>
      <c r="E164" s="12">
        <v>0</v>
      </c>
      <c r="F164" s="12">
        <v>0</v>
      </c>
      <c r="G164" s="12">
        <v>0</v>
      </c>
      <c r="H164" s="12">
        <f t="shared" si="95"/>
        <v>0</v>
      </c>
      <c r="I164" s="12">
        <f t="shared" si="100"/>
        <v>0</v>
      </c>
      <c r="J164" s="89"/>
      <c r="K164" s="89"/>
      <c r="L164" s="97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</row>
    <row r="165" spans="1:59" hidden="1">
      <c r="A165" s="56">
        <v>3238</v>
      </c>
      <c r="B165" s="57"/>
      <c r="C165" s="58"/>
      <c r="D165" s="30" t="s">
        <v>82</v>
      </c>
      <c r="E165" s="12">
        <v>0</v>
      </c>
      <c r="F165" s="12">
        <v>0</v>
      </c>
      <c r="G165" s="12">
        <v>0</v>
      </c>
      <c r="H165" s="12">
        <f t="shared" si="95"/>
        <v>0</v>
      </c>
      <c r="I165" s="12">
        <f t="shared" si="100"/>
        <v>0</v>
      </c>
      <c r="J165" s="89"/>
      <c r="K165" s="89"/>
      <c r="L165" s="97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</row>
    <row r="166" spans="1:59" hidden="1">
      <c r="A166" s="56">
        <v>3239</v>
      </c>
      <c r="B166" s="57"/>
      <c r="C166" s="58"/>
      <c r="D166" s="30" t="s">
        <v>83</v>
      </c>
      <c r="E166" s="12">
        <v>0</v>
      </c>
      <c r="F166" s="12">
        <v>0</v>
      </c>
      <c r="G166" s="12">
        <v>0</v>
      </c>
      <c r="H166" s="12">
        <f t="shared" si="95"/>
        <v>0</v>
      </c>
      <c r="I166" s="12">
        <f t="shared" si="100"/>
        <v>0</v>
      </c>
      <c r="J166" s="89"/>
      <c r="K166" s="89"/>
      <c r="L166" s="97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</row>
    <row r="167" spans="1:59" s="291" customFormat="1" ht="15" customHeight="1">
      <c r="A167" s="330" t="s">
        <v>312</v>
      </c>
      <c r="B167" s="330"/>
      <c r="C167" s="330"/>
      <c r="D167" s="292" t="s">
        <v>311</v>
      </c>
      <c r="E167" s="289">
        <f>E169</f>
        <v>0</v>
      </c>
      <c r="F167" s="289">
        <f t="shared" ref="F167:G167" si="101">F169</f>
        <v>0</v>
      </c>
      <c r="G167" s="289">
        <f t="shared" si="101"/>
        <v>0</v>
      </c>
      <c r="H167" s="289">
        <f t="shared" si="95"/>
        <v>0</v>
      </c>
      <c r="I167" s="289">
        <f>I169</f>
        <v>40460.33</v>
      </c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290"/>
      <c r="AJ167" s="290"/>
      <c r="AK167" s="290"/>
      <c r="AL167" s="290"/>
      <c r="AM167" s="290"/>
      <c r="AN167" s="290"/>
      <c r="AO167" s="290"/>
      <c r="AP167" s="290"/>
      <c r="AQ167" s="290"/>
      <c r="AR167" s="290"/>
      <c r="AS167" s="290"/>
      <c r="AT167" s="290"/>
      <c r="AU167" s="290"/>
      <c r="AV167" s="290"/>
      <c r="AW167" s="290"/>
      <c r="AX167" s="290"/>
      <c r="AY167" s="290"/>
      <c r="AZ167" s="290"/>
      <c r="BA167" s="290"/>
      <c r="BB167" s="290"/>
      <c r="BC167" s="290"/>
      <c r="BD167" s="290"/>
      <c r="BE167" s="290"/>
      <c r="BF167" s="290"/>
      <c r="BG167" s="290"/>
    </row>
    <row r="168" spans="1:59" ht="15" customHeight="1">
      <c r="A168" s="331" t="s">
        <v>148</v>
      </c>
      <c r="B168" s="331"/>
      <c r="C168" s="331"/>
      <c r="D168" s="51" t="s">
        <v>47</v>
      </c>
      <c r="E168" s="14">
        <f>E167</f>
        <v>0</v>
      </c>
      <c r="F168" s="14">
        <f t="shared" ref="F168:G168" si="102">F167</f>
        <v>0</v>
      </c>
      <c r="G168" s="14">
        <f t="shared" si="102"/>
        <v>0</v>
      </c>
      <c r="H168" s="14">
        <f t="shared" si="95"/>
        <v>0</v>
      </c>
      <c r="I168" s="14">
        <f>I169</f>
        <v>40460.33</v>
      </c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</row>
    <row r="169" spans="1:59">
      <c r="A169" s="67">
        <v>3</v>
      </c>
      <c r="B169" s="68"/>
      <c r="C169" s="69"/>
      <c r="D169" s="62" t="s">
        <v>51</v>
      </c>
      <c r="E169" s="6">
        <f>E170+E177</f>
        <v>0</v>
      </c>
      <c r="F169" s="6">
        <f t="shared" ref="F169:G169" si="103">F170+F177</f>
        <v>0</v>
      </c>
      <c r="G169" s="6">
        <f t="shared" si="103"/>
        <v>0</v>
      </c>
      <c r="H169" s="6">
        <f t="shared" si="95"/>
        <v>0</v>
      </c>
      <c r="I169" s="6">
        <f>I170+I177</f>
        <v>40460.33</v>
      </c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</row>
    <row r="170" spans="1:59" s="89" customFormat="1">
      <c r="A170" s="266">
        <v>31</v>
      </c>
      <c r="B170" s="267"/>
      <c r="C170" s="268"/>
      <c r="D170" s="265" t="s">
        <v>52</v>
      </c>
      <c r="E170" s="209">
        <f>E171+E173+E175</f>
        <v>0</v>
      </c>
      <c r="F170" s="209">
        <f t="shared" ref="F170:G170" si="104">F171+F173+F175</f>
        <v>0</v>
      </c>
      <c r="G170" s="209">
        <f t="shared" si="104"/>
        <v>0</v>
      </c>
      <c r="H170" s="209">
        <f t="shared" si="95"/>
        <v>0</v>
      </c>
      <c r="I170" s="209">
        <f>I171+I173+I175</f>
        <v>38866.43</v>
      </c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</row>
    <row r="171" spans="1:59" s="89" customFormat="1" hidden="1">
      <c r="A171" s="270">
        <v>311</v>
      </c>
      <c r="B171" s="271"/>
      <c r="C171" s="272"/>
      <c r="D171" s="221" t="s">
        <v>53</v>
      </c>
      <c r="E171" s="211">
        <f>E172</f>
        <v>0</v>
      </c>
      <c r="F171" s="211">
        <f t="shared" ref="F171:G171" si="105">F172</f>
        <v>0</v>
      </c>
      <c r="G171" s="211">
        <f t="shared" si="105"/>
        <v>0</v>
      </c>
      <c r="H171" s="211">
        <f t="shared" si="95"/>
        <v>0</v>
      </c>
      <c r="I171" s="211">
        <f>I172</f>
        <v>31645</v>
      </c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</row>
    <row r="172" spans="1:59" s="89" customFormat="1" hidden="1">
      <c r="A172" s="273">
        <v>3111</v>
      </c>
      <c r="B172" s="274"/>
      <c r="C172" s="275"/>
      <c r="D172" s="222" t="s">
        <v>54</v>
      </c>
      <c r="E172" s="214">
        <v>0</v>
      </c>
      <c r="F172" s="214">
        <v>0</v>
      </c>
      <c r="G172" s="214">
        <v>0</v>
      </c>
      <c r="H172" s="214">
        <f t="shared" si="95"/>
        <v>0</v>
      </c>
      <c r="I172" s="214">
        <v>31645</v>
      </c>
    </row>
    <row r="173" spans="1:59" s="89" customFormat="1" hidden="1">
      <c r="A173" s="270">
        <v>312</v>
      </c>
      <c r="B173" s="271"/>
      <c r="C173" s="272"/>
      <c r="D173" s="221" t="s">
        <v>55</v>
      </c>
      <c r="E173" s="211">
        <f>E174</f>
        <v>0</v>
      </c>
      <c r="F173" s="211">
        <f t="shared" ref="F173:G173" si="106">F174</f>
        <v>0</v>
      </c>
      <c r="G173" s="211">
        <f t="shared" si="106"/>
        <v>0</v>
      </c>
      <c r="H173" s="211">
        <f t="shared" si="95"/>
        <v>0</v>
      </c>
      <c r="I173" s="211">
        <f>I174</f>
        <v>2000</v>
      </c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</row>
    <row r="174" spans="1:59" s="89" customFormat="1" hidden="1">
      <c r="A174" s="273">
        <v>3121</v>
      </c>
      <c r="B174" s="274"/>
      <c r="C174" s="275"/>
      <c r="D174" s="222" t="s">
        <v>55</v>
      </c>
      <c r="E174" s="214">
        <v>0</v>
      </c>
      <c r="F174" s="214">
        <v>0</v>
      </c>
      <c r="G174" s="214">
        <v>0</v>
      </c>
      <c r="H174" s="214">
        <f t="shared" si="95"/>
        <v>0</v>
      </c>
      <c r="I174" s="214">
        <v>2000</v>
      </c>
      <c r="K174" s="97"/>
    </row>
    <row r="175" spans="1:59" s="89" customFormat="1" hidden="1">
      <c r="A175" s="270">
        <v>313</v>
      </c>
      <c r="B175" s="271"/>
      <c r="C175" s="272"/>
      <c r="D175" s="221" t="s">
        <v>56</v>
      </c>
      <c r="E175" s="211">
        <f>E176</f>
        <v>0</v>
      </c>
      <c r="F175" s="211">
        <f t="shared" ref="F175:G175" si="107">F176</f>
        <v>0</v>
      </c>
      <c r="G175" s="211">
        <f t="shared" si="107"/>
        <v>0</v>
      </c>
      <c r="H175" s="211">
        <f t="shared" si="95"/>
        <v>0</v>
      </c>
      <c r="I175" s="211">
        <f>I176</f>
        <v>5221.43</v>
      </c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</row>
    <row r="176" spans="1:59" s="89" customFormat="1" ht="26.25" hidden="1">
      <c r="A176" s="273">
        <v>3132</v>
      </c>
      <c r="B176" s="274"/>
      <c r="C176" s="275"/>
      <c r="D176" s="222" t="s">
        <v>57</v>
      </c>
      <c r="E176" s="214">
        <v>0</v>
      </c>
      <c r="F176" s="214">
        <v>0</v>
      </c>
      <c r="G176" s="214">
        <v>0</v>
      </c>
      <c r="H176" s="214">
        <f t="shared" ref="H176" si="108">G176</f>
        <v>0</v>
      </c>
      <c r="I176" s="214">
        <v>5221.43</v>
      </c>
    </row>
    <row r="177" spans="1:59" s="89" customFormat="1">
      <c r="A177" s="266">
        <v>32</v>
      </c>
      <c r="B177" s="267"/>
      <c r="C177" s="268"/>
      <c r="D177" s="265" t="s">
        <v>61</v>
      </c>
      <c r="E177" s="209">
        <f>E178</f>
        <v>0</v>
      </c>
      <c r="F177" s="209">
        <f t="shared" ref="F177" si="109">F178</f>
        <v>0</v>
      </c>
      <c r="G177" s="209">
        <f>G178+G181</f>
        <v>0</v>
      </c>
      <c r="H177" s="209">
        <f t="shared" ref="H177" si="110">H178+H181</f>
        <v>0</v>
      </c>
      <c r="I177" s="209">
        <f>I178+I181</f>
        <v>1593.8999999999999</v>
      </c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</row>
    <row r="178" spans="1:59" hidden="1">
      <c r="A178" s="33">
        <v>321</v>
      </c>
      <c r="B178" s="70"/>
      <c r="C178" s="71"/>
      <c r="D178" s="25" t="s">
        <v>62</v>
      </c>
      <c r="E178" s="10">
        <f>SUM(E179:E180)</f>
        <v>0</v>
      </c>
      <c r="F178" s="10">
        <f t="shared" ref="F178:G178" si="111">SUM(F179:F180)</f>
        <v>0</v>
      </c>
      <c r="G178" s="10">
        <f t="shared" si="111"/>
        <v>0</v>
      </c>
      <c r="H178" s="10">
        <f t="shared" ref="H178:H189" si="112">G178</f>
        <v>0</v>
      </c>
      <c r="I178" s="10">
        <f>SUM(I179:I180)</f>
        <v>1433.8999999999999</v>
      </c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</row>
    <row r="179" spans="1:59" hidden="1">
      <c r="A179" s="72">
        <v>3211</v>
      </c>
      <c r="B179" s="73"/>
      <c r="C179" s="74"/>
      <c r="D179" s="26" t="s">
        <v>63</v>
      </c>
      <c r="E179" s="12">
        <v>0</v>
      </c>
      <c r="F179" s="12">
        <v>0</v>
      </c>
      <c r="G179" s="12">
        <v>0</v>
      </c>
      <c r="H179" s="12">
        <f t="shared" si="112"/>
        <v>0</v>
      </c>
      <c r="I179" s="12">
        <v>333.33</v>
      </c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</row>
    <row r="180" spans="1:59" ht="26.25" hidden="1">
      <c r="A180" s="72">
        <v>3212</v>
      </c>
      <c r="B180" s="73"/>
      <c r="C180" s="74"/>
      <c r="D180" s="26" t="s">
        <v>162</v>
      </c>
      <c r="E180" s="12">
        <v>0</v>
      </c>
      <c r="F180" s="12">
        <v>0</v>
      </c>
      <c r="G180" s="12">
        <v>0</v>
      </c>
      <c r="H180" s="12">
        <f t="shared" si="112"/>
        <v>0</v>
      </c>
      <c r="I180" s="12">
        <v>1100.57</v>
      </c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</row>
    <row r="181" spans="1:59" hidden="1">
      <c r="A181" s="53">
        <v>323</v>
      </c>
      <c r="B181" s="54"/>
      <c r="C181" s="55"/>
      <c r="D181" s="29" t="s">
        <v>74</v>
      </c>
      <c r="E181" s="10">
        <f>SUM(E182:E189)</f>
        <v>0</v>
      </c>
      <c r="F181" s="10">
        <f t="shared" ref="F181:G181" si="113">SUM(F182:F189)</f>
        <v>0</v>
      </c>
      <c r="G181" s="10">
        <f t="shared" si="113"/>
        <v>0</v>
      </c>
      <c r="H181" s="10">
        <f t="shared" si="112"/>
        <v>0</v>
      </c>
      <c r="I181" s="10">
        <f>SUM(I182:I189)</f>
        <v>160</v>
      </c>
      <c r="J181" s="96"/>
      <c r="K181" s="96"/>
      <c r="L181" s="102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</row>
    <row r="182" spans="1:59" hidden="1">
      <c r="A182" s="56">
        <v>3231</v>
      </c>
      <c r="B182" s="57"/>
      <c r="C182" s="58"/>
      <c r="D182" s="30" t="s">
        <v>75</v>
      </c>
      <c r="E182" s="12">
        <v>0</v>
      </c>
      <c r="F182" s="12">
        <v>0</v>
      </c>
      <c r="G182" s="12">
        <v>0</v>
      </c>
      <c r="H182" s="12">
        <f t="shared" si="112"/>
        <v>0</v>
      </c>
      <c r="I182" s="12">
        <f t="shared" ref="I182:I189" si="114">G182</f>
        <v>0</v>
      </c>
      <c r="J182" s="89"/>
      <c r="K182" s="89"/>
      <c r="L182" s="97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</row>
    <row r="183" spans="1:59" hidden="1">
      <c r="A183" s="56">
        <v>3233</v>
      </c>
      <c r="B183" s="57"/>
      <c r="C183" s="58"/>
      <c r="D183" s="30" t="s">
        <v>77</v>
      </c>
      <c r="E183" s="12">
        <v>0</v>
      </c>
      <c r="F183" s="12">
        <v>0</v>
      </c>
      <c r="G183" s="12">
        <v>0</v>
      </c>
      <c r="H183" s="12">
        <f t="shared" si="112"/>
        <v>0</v>
      </c>
      <c r="I183" s="12">
        <f t="shared" si="114"/>
        <v>0</v>
      </c>
      <c r="J183" s="89"/>
      <c r="K183" s="89"/>
      <c r="L183" s="97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</row>
    <row r="184" spans="1:59" hidden="1">
      <c r="A184" s="56">
        <v>3234</v>
      </c>
      <c r="B184" s="57"/>
      <c r="C184" s="58"/>
      <c r="D184" s="30" t="s">
        <v>78</v>
      </c>
      <c r="E184" s="12">
        <v>0</v>
      </c>
      <c r="F184" s="12">
        <v>0</v>
      </c>
      <c r="G184" s="12">
        <v>0</v>
      </c>
      <c r="H184" s="12">
        <f t="shared" si="112"/>
        <v>0</v>
      </c>
      <c r="I184" s="12">
        <f t="shared" si="114"/>
        <v>0</v>
      </c>
      <c r="J184" s="89"/>
      <c r="K184" s="89"/>
      <c r="L184" s="97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</row>
    <row r="185" spans="1:59" hidden="1">
      <c r="A185" s="56">
        <v>3235</v>
      </c>
      <c r="B185" s="57"/>
      <c r="C185" s="58"/>
      <c r="D185" s="30" t="s">
        <v>79</v>
      </c>
      <c r="E185" s="12">
        <v>0</v>
      </c>
      <c r="F185" s="12">
        <v>0</v>
      </c>
      <c r="G185" s="12">
        <v>0</v>
      </c>
      <c r="H185" s="12">
        <f t="shared" si="112"/>
        <v>0</v>
      </c>
      <c r="I185" s="12">
        <f t="shared" si="114"/>
        <v>0</v>
      </c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</row>
    <row r="186" spans="1:59" hidden="1">
      <c r="A186" s="56">
        <v>3236</v>
      </c>
      <c r="B186" s="57"/>
      <c r="C186" s="58"/>
      <c r="D186" s="30" t="s">
        <v>80</v>
      </c>
      <c r="E186" s="12">
        <v>0</v>
      </c>
      <c r="F186" s="12">
        <v>0</v>
      </c>
      <c r="G186" s="12">
        <v>0</v>
      </c>
      <c r="H186" s="12">
        <f t="shared" si="112"/>
        <v>0</v>
      </c>
      <c r="I186" s="12">
        <v>160</v>
      </c>
      <c r="J186" s="89"/>
      <c r="K186" s="89"/>
      <c r="L186" s="97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</row>
    <row r="187" spans="1:59" hidden="1">
      <c r="A187" s="56">
        <v>3237</v>
      </c>
      <c r="B187" s="57"/>
      <c r="C187" s="58"/>
      <c r="D187" s="30" t="s">
        <v>81</v>
      </c>
      <c r="E187" s="12">
        <v>0</v>
      </c>
      <c r="F187" s="12">
        <v>0</v>
      </c>
      <c r="G187" s="12">
        <v>0</v>
      </c>
      <c r="H187" s="12">
        <f t="shared" si="112"/>
        <v>0</v>
      </c>
      <c r="I187" s="12">
        <f t="shared" si="114"/>
        <v>0</v>
      </c>
      <c r="J187" s="89"/>
      <c r="K187" s="89"/>
      <c r="L187" s="97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</row>
    <row r="188" spans="1:59" hidden="1">
      <c r="A188" s="56">
        <v>3238</v>
      </c>
      <c r="B188" s="57"/>
      <c r="C188" s="58"/>
      <c r="D188" s="30" t="s">
        <v>82</v>
      </c>
      <c r="E188" s="12">
        <v>0</v>
      </c>
      <c r="F188" s="12">
        <v>0</v>
      </c>
      <c r="G188" s="12">
        <v>0</v>
      </c>
      <c r="H188" s="12">
        <f t="shared" si="112"/>
        <v>0</v>
      </c>
      <c r="I188" s="12">
        <f t="shared" si="114"/>
        <v>0</v>
      </c>
      <c r="J188" s="89"/>
      <c r="K188" s="89"/>
      <c r="L188" s="97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</row>
    <row r="189" spans="1:59" hidden="1">
      <c r="A189" s="56">
        <v>3239</v>
      </c>
      <c r="B189" s="57"/>
      <c r="C189" s="58"/>
      <c r="D189" s="30" t="s">
        <v>83</v>
      </c>
      <c r="E189" s="12">
        <v>0</v>
      </c>
      <c r="F189" s="12">
        <v>0</v>
      </c>
      <c r="G189" s="12">
        <v>0</v>
      </c>
      <c r="H189" s="12">
        <f t="shared" si="112"/>
        <v>0</v>
      </c>
      <c r="I189" s="12">
        <f t="shared" si="114"/>
        <v>0</v>
      </c>
      <c r="J189" s="89"/>
      <c r="K189" s="89"/>
      <c r="L189" s="97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</row>
    <row r="190" spans="1:59" s="291" customFormat="1" ht="26.25">
      <c r="A190" s="330" t="s">
        <v>169</v>
      </c>
      <c r="B190" s="330"/>
      <c r="C190" s="330"/>
      <c r="D190" s="293" t="s">
        <v>170</v>
      </c>
      <c r="E190" s="289">
        <f>E192</f>
        <v>0</v>
      </c>
      <c r="F190" s="289">
        <f t="shared" ref="F190:G190" si="115">F192</f>
        <v>0</v>
      </c>
      <c r="G190" s="289">
        <f t="shared" si="115"/>
        <v>0</v>
      </c>
      <c r="H190" s="289">
        <f t="shared" si="84"/>
        <v>0</v>
      </c>
      <c r="I190" s="289">
        <f t="shared" si="85"/>
        <v>0</v>
      </c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290"/>
      <c r="AJ190" s="290"/>
      <c r="AK190" s="290"/>
      <c r="AL190" s="290"/>
      <c r="AM190" s="290"/>
      <c r="AN190" s="290"/>
      <c r="AO190" s="290"/>
      <c r="AP190" s="290"/>
      <c r="AQ190" s="290"/>
      <c r="AR190" s="290"/>
      <c r="AS190" s="290"/>
      <c r="AT190" s="290"/>
      <c r="AU190" s="290"/>
      <c r="AV190" s="290"/>
      <c r="AW190" s="290"/>
      <c r="AX190" s="290"/>
      <c r="AY190" s="290"/>
      <c r="AZ190" s="290"/>
      <c r="BA190" s="290"/>
      <c r="BB190" s="290"/>
      <c r="BC190" s="290"/>
      <c r="BD190" s="290"/>
      <c r="BE190" s="290"/>
      <c r="BF190" s="290"/>
      <c r="BG190" s="290"/>
    </row>
    <row r="191" spans="1:59">
      <c r="A191" s="331" t="s">
        <v>148</v>
      </c>
      <c r="B191" s="331"/>
      <c r="C191" s="331"/>
      <c r="D191" s="76" t="s">
        <v>47</v>
      </c>
      <c r="E191" s="14">
        <f>E190</f>
        <v>0</v>
      </c>
      <c r="F191" s="14">
        <f t="shared" ref="F191:G191" si="116">F190</f>
        <v>0</v>
      </c>
      <c r="G191" s="14">
        <f t="shared" si="116"/>
        <v>0</v>
      </c>
      <c r="H191" s="14">
        <f t="shared" si="84"/>
        <v>0</v>
      </c>
      <c r="I191" s="14">
        <f t="shared" si="85"/>
        <v>0</v>
      </c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</row>
    <row r="192" spans="1:59">
      <c r="A192" s="67">
        <v>3</v>
      </c>
      <c r="B192" s="77"/>
      <c r="C192" s="52"/>
      <c r="D192" s="78" t="s">
        <v>51</v>
      </c>
      <c r="E192" s="6">
        <f t="shared" ref="E192:G194" si="117">E193</f>
        <v>0</v>
      </c>
      <c r="F192" s="6">
        <f t="shared" si="117"/>
        <v>0</v>
      </c>
      <c r="G192" s="6">
        <f t="shared" si="117"/>
        <v>0</v>
      </c>
      <c r="H192" s="6">
        <f t="shared" si="84"/>
        <v>0</v>
      </c>
      <c r="I192" s="6">
        <f t="shared" si="85"/>
        <v>0</v>
      </c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  <c r="AR192" s="94"/>
      <c r="AS192" s="94"/>
      <c r="AT192" s="94"/>
      <c r="AU192" s="94"/>
      <c r="AV192" s="94"/>
      <c r="AW192" s="94"/>
      <c r="AX192" s="94"/>
      <c r="AY192" s="94"/>
      <c r="AZ192" s="94"/>
      <c r="BA192" s="94"/>
      <c r="BB192" s="94"/>
      <c r="BC192" s="94"/>
      <c r="BD192" s="94"/>
      <c r="BE192" s="94"/>
      <c r="BF192" s="94"/>
      <c r="BG192" s="94"/>
    </row>
    <row r="193" spans="1:59" s="89" customFormat="1" ht="38.25">
      <c r="A193" s="266">
        <v>37</v>
      </c>
      <c r="B193" s="267"/>
      <c r="C193" s="268"/>
      <c r="D193" s="220" t="s">
        <v>102</v>
      </c>
      <c r="E193" s="209">
        <f>E194</f>
        <v>0</v>
      </c>
      <c r="F193" s="209">
        <f t="shared" si="117"/>
        <v>0</v>
      </c>
      <c r="G193" s="209">
        <f t="shared" si="117"/>
        <v>0</v>
      </c>
      <c r="H193" s="209">
        <f t="shared" si="84"/>
        <v>0</v>
      </c>
      <c r="I193" s="209">
        <f t="shared" si="85"/>
        <v>0</v>
      </c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</row>
    <row r="194" spans="1:59" ht="25.5" hidden="1">
      <c r="A194" s="33">
        <v>372</v>
      </c>
      <c r="B194" s="70"/>
      <c r="C194" s="71"/>
      <c r="D194" s="16" t="s">
        <v>103</v>
      </c>
      <c r="E194" s="10">
        <f>E195</f>
        <v>0</v>
      </c>
      <c r="F194" s="10">
        <f t="shared" si="117"/>
        <v>0</v>
      </c>
      <c r="G194" s="10">
        <f t="shared" si="117"/>
        <v>0</v>
      </c>
      <c r="H194" s="10">
        <f t="shared" si="84"/>
        <v>0</v>
      </c>
      <c r="I194" s="10">
        <f t="shared" si="85"/>
        <v>0</v>
      </c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</row>
    <row r="195" spans="1:59" ht="25.5" hidden="1">
      <c r="A195" s="72">
        <v>3722</v>
      </c>
      <c r="B195" s="73"/>
      <c r="C195" s="74"/>
      <c r="D195" s="19" t="s">
        <v>104</v>
      </c>
      <c r="E195" s="12">
        <v>0</v>
      </c>
      <c r="F195" s="12">
        <v>0</v>
      </c>
      <c r="G195" s="12">
        <v>0</v>
      </c>
      <c r="H195" s="12">
        <f t="shared" si="84"/>
        <v>0</v>
      </c>
      <c r="I195" s="12">
        <f t="shared" si="85"/>
        <v>0</v>
      </c>
      <c r="J195" s="89"/>
      <c r="K195" s="97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</row>
    <row r="196" spans="1:59" ht="15" customHeight="1">
      <c r="A196" s="333" t="s">
        <v>171</v>
      </c>
      <c r="B196" s="333"/>
      <c r="C196" s="333"/>
      <c r="D196" s="49" t="s">
        <v>172</v>
      </c>
      <c r="E196" s="50">
        <f>E197+E204+E210</f>
        <v>27656.46</v>
      </c>
      <c r="F196" s="50">
        <f t="shared" ref="F196:I196" si="118">F197+F204+F210</f>
        <v>1200</v>
      </c>
      <c r="G196" s="50">
        <f t="shared" si="118"/>
        <v>0</v>
      </c>
      <c r="H196" s="50">
        <f t="shared" si="118"/>
        <v>0</v>
      </c>
      <c r="I196" s="50">
        <f t="shared" si="118"/>
        <v>0</v>
      </c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90"/>
      <c r="BG196" s="90"/>
    </row>
    <row r="197" spans="1:59" s="291" customFormat="1" ht="15" customHeight="1">
      <c r="A197" s="330" t="s">
        <v>173</v>
      </c>
      <c r="B197" s="330"/>
      <c r="C197" s="330"/>
      <c r="D197" s="288" t="s">
        <v>174</v>
      </c>
      <c r="E197" s="289">
        <f>E199</f>
        <v>0</v>
      </c>
      <c r="F197" s="289">
        <f t="shared" ref="F197:G197" si="119">F199</f>
        <v>0</v>
      </c>
      <c r="G197" s="289">
        <f t="shared" si="119"/>
        <v>0</v>
      </c>
      <c r="H197" s="289">
        <f t="shared" si="84"/>
        <v>0</v>
      </c>
      <c r="I197" s="289">
        <f t="shared" si="85"/>
        <v>0</v>
      </c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290"/>
      <c r="AJ197" s="290"/>
      <c r="AK197" s="290"/>
      <c r="AL197" s="290"/>
      <c r="AM197" s="290"/>
      <c r="AN197" s="290"/>
      <c r="AO197" s="290"/>
      <c r="AP197" s="290"/>
      <c r="AQ197" s="290"/>
      <c r="AR197" s="290"/>
      <c r="AS197" s="290"/>
      <c r="AT197" s="290"/>
      <c r="AU197" s="290"/>
      <c r="AV197" s="290"/>
      <c r="AW197" s="290"/>
      <c r="AX197" s="290"/>
      <c r="AY197" s="290"/>
      <c r="AZ197" s="290"/>
      <c r="BA197" s="290"/>
      <c r="BB197" s="290"/>
      <c r="BC197" s="290"/>
      <c r="BD197" s="290"/>
      <c r="BE197" s="290"/>
      <c r="BF197" s="290"/>
      <c r="BG197" s="290"/>
    </row>
    <row r="198" spans="1:59" ht="15" customHeight="1">
      <c r="A198" s="331" t="s">
        <v>148</v>
      </c>
      <c r="B198" s="331"/>
      <c r="C198" s="331"/>
      <c r="D198" s="51" t="s">
        <v>47</v>
      </c>
      <c r="E198" s="14">
        <f>E197</f>
        <v>0</v>
      </c>
      <c r="F198" s="14">
        <f t="shared" ref="F198:G198" si="120">F197</f>
        <v>0</v>
      </c>
      <c r="G198" s="14">
        <f t="shared" si="120"/>
        <v>0</v>
      </c>
      <c r="H198" s="14">
        <f t="shared" si="84"/>
        <v>0</v>
      </c>
      <c r="I198" s="14">
        <f t="shared" si="85"/>
        <v>0</v>
      </c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</row>
    <row r="199" spans="1:59" ht="24">
      <c r="A199" s="67">
        <v>4</v>
      </c>
      <c r="B199" s="68"/>
      <c r="C199" s="69"/>
      <c r="D199" s="75" t="s">
        <v>108</v>
      </c>
      <c r="E199" s="6">
        <f>E200</f>
        <v>0</v>
      </c>
      <c r="F199" s="6">
        <f t="shared" ref="F199:G200" si="121">F200</f>
        <v>0</v>
      </c>
      <c r="G199" s="6">
        <f t="shared" si="121"/>
        <v>0</v>
      </c>
      <c r="H199" s="6">
        <f t="shared" si="84"/>
        <v>0</v>
      </c>
      <c r="I199" s="6">
        <f t="shared" si="85"/>
        <v>0</v>
      </c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  <c r="AR199" s="94"/>
      <c r="AS199" s="94"/>
      <c r="AT199" s="94"/>
      <c r="AU199" s="94"/>
      <c r="AV199" s="94"/>
      <c r="AW199" s="94"/>
      <c r="AX199" s="94"/>
      <c r="AY199" s="94"/>
      <c r="AZ199" s="94"/>
      <c r="BA199" s="94"/>
      <c r="BB199" s="94"/>
      <c r="BC199" s="94"/>
      <c r="BD199" s="94"/>
      <c r="BE199" s="94"/>
      <c r="BF199" s="94"/>
      <c r="BG199" s="94"/>
    </row>
    <row r="200" spans="1:59" s="89" customFormat="1" ht="24">
      <c r="A200" s="266">
        <v>42</v>
      </c>
      <c r="B200" s="267"/>
      <c r="C200" s="268"/>
      <c r="D200" s="269" t="s">
        <v>109</v>
      </c>
      <c r="E200" s="209">
        <f>E201</f>
        <v>0</v>
      </c>
      <c r="F200" s="209">
        <f t="shared" si="121"/>
        <v>0</v>
      </c>
      <c r="G200" s="209">
        <f t="shared" si="121"/>
        <v>0</v>
      </c>
      <c r="H200" s="209">
        <f t="shared" si="84"/>
        <v>0</v>
      </c>
      <c r="I200" s="209">
        <f t="shared" si="85"/>
        <v>0</v>
      </c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</row>
    <row r="201" spans="1:59" ht="15" hidden="1" customHeight="1">
      <c r="A201" s="33">
        <v>422</v>
      </c>
      <c r="B201" s="70"/>
      <c r="C201" s="71"/>
      <c r="D201" s="27" t="s">
        <v>110</v>
      </c>
      <c r="E201" s="10">
        <f>SUM(E202:E203)</f>
        <v>0</v>
      </c>
      <c r="F201" s="10">
        <f t="shared" ref="F201:G201" si="122">SUM(F202:F203)</f>
        <v>0</v>
      </c>
      <c r="G201" s="10">
        <f t="shared" si="122"/>
        <v>0</v>
      </c>
      <c r="H201" s="10">
        <f t="shared" si="84"/>
        <v>0</v>
      </c>
      <c r="I201" s="10">
        <f t="shared" si="85"/>
        <v>0</v>
      </c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</row>
    <row r="202" spans="1:59" ht="15" hidden="1" customHeight="1">
      <c r="A202" s="72">
        <v>4221</v>
      </c>
      <c r="B202" s="73"/>
      <c r="C202" s="74"/>
      <c r="D202" s="28" t="s">
        <v>111</v>
      </c>
      <c r="E202" s="12">
        <v>0</v>
      </c>
      <c r="F202" s="12">
        <v>0</v>
      </c>
      <c r="G202" s="12">
        <v>0</v>
      </c>
      <c r="H202" s="12">
        <f t="shared" si="84"/>
        <v>0</v>
      </c>
      <c r="I202" s="12">
        <f t="shared" si="85"/>
        <v>0</v>
      </c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9"/>
      <c r="BD202" s="89"/>
      <c r="BE202" s="89"/>
      <c r="BF202" s="89"/>
      <c r="BG202" s="89"/>
    </row>
    <row r="203" spans="1:59" ht="24" hidden="1">
      <c r="A203" s="72">
        <v>4227</v>
      </c>
      <c r="B203" s="73"/>
      <c r="C203" s="74"/>
      <c r="D203" s="84" t="s">
        <v>115</v>
      </c>
      <c r="E203" s="12">
        <v>0</v>
      </c>
      <c r="F203" s="12">
        <v>0</v>
      </c>
      <c r="G203" s="12">
        <v>0</v>
      </c>
      <c r="H203" s="12">
        <f t="shared" si="84"/>
        <v>0</v>
      </c>
      <c r="I203" s="12">
        <f t="shared" si="85"/>
        <v>0</v>
      </c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</row>
    <row r="204" spans="1:59" s="291" customFormat="1" ht="15" customHeight="1">
      <c r="A204" s="330" t="s">
        <v>152</v>
      </c>
      <c r="B204" s="330"/>
      <c r="C204" s="330"/>
      <c r="D204" s="288" t="s">
        <v>175</v>
      </c>
      <c r="E204" s="289">
        <f>E206</f>
        <v>26856.46</v>
      </c>
      <c r="F204" s="289">
        <f t="shared" ref="F204:G204" si="123">F206</f>
        <v>0</v>
      </c>
      <c r="G204" s="289">
        <f t="shared" si="123"/>
        <v>0</v>
      </c>
      <c r="H204" s="289">
        <f t="shared" si="84"/>
        <v>0</v>
      </c>
      <c r="I204" s="289">
        <f t="shared" si="85"/>
        <v>0</v>
      </c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290"/>
      <c r="AJ204" s="290"/>
      <c r="AK204" s="290"/>
      <c r="AL204" s="290"/>
      <c r="AM204" s="290"/>
      <c r="AN204" s="290"/>
      <c r="AO204" s="290"/>
      <c r="AP204" s="290"/>
      <c r="AQ204" s="290"/>
      <c r="AR204" s="290"/>
      <c r="AS204" s="290"/>
      <c r="AT204" s="290"/>
      <c r="AU204" s="290"/>
      <c r="AV204" s="290"/>
      <c r="AW204" s="290"/>
      <c r="AX204" s="290"/>
      <c r="AY204" s="290"/>
      <c r="AZ204" s="290"/>
      <c r="BA204" s="290"/>
      <c r="BB204" s="290"/>
      <c r="BC204" s="290"/>
      <c r="BD204" s="290"/>
      <c r="BE204" s="290"/>
      <c r="BF204" s="290"/>
      <c r="BG204" s="290"/>
    </row>
    <row r="205" spans="1:59">
      <c r="A205" s="331" t="s">
        <v>148</v>
      </c>
      <c r="B205" s="331"/>
      <c r="C205" s="331"/>
      <c r="D205" s="51" t="s">
        <v>47</v>
      </c>
      <c r="E205" s="14">
        <f>E204</f>
        <v>26856.46</v>
      </c>
      <c r="F205" s="14">
        <f t="shared" ref="F205:G205" si="124">F204</f>
        <v>0</v>
      </c>
      <c r="G205" s="14">
        <f t="shared" si="124"/>
        <v>0</v>
      </c>
      <c r="H205" s="14">
        <f t="shared" si="84"/>
        <v>0</v>
      </c>
      <c r="I205" s="14">
        <f t="shared" si="85"/>
        <v>0</v>
      </c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93"/>
      <c r="BB205" s="93"/>
      <c r="BC205" s="93"/>
      <c r="BD205" s="93"/>
      <c r="BE205" s="93"/>
      <c r="BF205" s="93"/>
      <c r="BG205" s="93"/>
    </row>
    <row r="206" spans="1:59" ht="24">
      <c r="A206" s="67">
        <v>4</v>
      </c>
      <c r="B206" s="68"/>
      <c r="C206" s="69"/>
      <c r="D206" s="75" t="s">
        <v>108</v>
      </c>
      <c r="E206" s="6">
        <f>E207</f>
        <v>26856.46</v>
      </c>
      <c r="F206" s="6">
        <f t="shared" ref="F206:G208" si="125">F207</f>
        <v>0</v>
      </c>
      <c r="G206" s="6">
        <f t="shared" si="125"/>
        <v>0</v>
      </c>
      <c r="H206" s="6">
        <f t="shared" si="84"/>
        <v>0</v>
      </c>
      <c r="I206" s="6">
        <f t="shared" si="85"/>
        <v>0</v>
      </c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  <c r="AR206" s="94"/>
      <c r="AS206" s="94"/>
      <c r="AT206" s="94"/>
      <c r="AU206" s="94"/>
      <c r="AV206" s="94"/>
      <c r="AW206" s="94"/>
      <c r="AX206" s="94"/>
      <c r="AY206" s="94"/>
      <c r="AZ206" s="94"/>
      <c r="BA206" s="94"/>
      <c r="BB206" s="94"/>
      <c r="BC206" s="94"/>
      <c r="BD206" s="94"/>
      <c r="BE206" s="94"/>
      <c r="BF206" s="94"/>
      <c r="BG206" s="94"/>
    </row>
    <row r="207" spans="1:59" s="89" customFormat="1" ht="24">
      <c r="A207" s="266">
        <v>45</v>
      </c>
      <c r="B207" s="267"/>
      <c r="C207" s="268"/>
      <c r="D207" s="269" t="s">
        <v>119</v>
      </c>
      <c r="E207" s="209">
        <f>E208</f>
        <v>26856.46</v>
      </c>
      <c r="F207" s="209">
        <f t="shared" si="125"/>
        <v>0</v>
      </c>
      <c r="G207" s="209">
        <f t="shared" si="125"/>
        <v>0</v>
      </c>
      <c r="H207" s="209">
        <f t="shared" si="84"/>
        <v>0</v>
      </c>
      <c r="I207" s="209">
        <f t="shared" si="85"/>
        <v>0</v>
      </c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</row>
    <row r="208" spans="1:59" ht="24" hidden="1">
      <c r="A208" s="33">
        <v>451</v>
      </c>
      <c r="B208" s="70"/>
      <c r="C208" s="71"/>
      <c r="D208" s="27" t="s">
        <v>120</v>
      </c>
      <c r="E208" s="10">
        <f>E209</f>
        <v>26856.46</v>
      </c>
      <c r="F208" s="10">
        <f t="shared" si="125"/>
        <v>0</v>
      </c>
      <c r="G208" s="10">
        <f t="shared" si="125"/>
        <v>0</v>
      </c>
      <c r="H208" s="10">
        <f t="shared" si="84"/>
        <v>0</v>
      </c>
      <c r="I208" s="10">
        <f t="shared" si="85"/>
        <v>0</v>
      </c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</row>
    <row r="209" spans="1:59" ht="24" hidden="1">
      <c r="A209" s="72">
        <v>4511</v>
      </c>
      <c r="B209" s="73"/>
      <c r="C209" s="74"/>
      <c r="D209" s="28" t="s">
        <v>120</v>
      </c>
      <c r="E209" s="12">
        <v>26856.46</v>
      </c>
      <c r="F209" s="12">
        <v>0</v>
      </c>
      <c r="G209" s="12">
        <v>0</v>
      </c>
      <c r="H209" s="12">
        <f t="shared" si="84"/>
        <v>0</v>
      </c>
      <c r="I209" s="12">
        <f t="shared" si="85"/>
        <v>0</v>
      </c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</row>
    <row r="210" spans="1:59" s="291" customFormat="1" ht="15" customHeight="1">
      <c r="A210" s="330" t="s">
        <v>300</v>
      </c>
      <c r="B210" s="330"/>
      <c r="C210" s="330"/>
      <c r="D210" s="288" t="s">
        <v>301</v>
      </c>
      <c r="E210" s="289">
        <f>E211</f>
        <v>800</v>
      </c>
      <c r="F210" s="289">
        <f t="shared" ref="F210:I210" si="126">F211</f>
        <v>1200</v>
      </c>
      <c r="G210" s="289">
        <f t="shared" si="126"/>
        <v>0</v>
      </c>
      <c r="H210" s="289">
        <f t="shared" si="126"/>
        <v>0</v>
      </c>
      <c r="I210" s="289">
        <f t="shared" si="126"/>
        <v>0</v>
      </c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290"/>
      <c r="AJ210" s="290"/>
      <c r="AK210" s="290"/>
      <c r="AL210" s="290"/>
      <c r="AM210" s="290"/>
      <c r="AN210" s="290"/>
      <c r="AO210" s="290"/>
      <c r="AP210" s="290"/>
      <c r="AQ210" s="290"/>
      <c r="AR210" s="290"/>
      <c r="AS210" s="290"/>
      <c r="AT210" s="290"/>
      <c r="AU210" s="290"/>
      <c r="AV210" s="290"/>
      <c r="AW210" s="290"/>
      <c r="AX210" s="290"/>
      <c r="AY210" s="290"/>
      <c r="AZ210" s="290"/>
      <c r="BA210" s="290"/>
      <c r="BB210" s="290"/>
      <c r="BC210" s="290"/>
      <c r="BD210" s="290"/>
      <c r="BE210" s="290"/>
      <c r="BF210" s="290"/>
      <c r="BG210" s="290"/>
    </row>
    <row r="211" spans="1:59">
      <c r="A211" s="331" t="s">
        <v>148</v>
      </c>
      <c r="B211" s="331"/>
      <c r="C211" s="331"/>
      <c r="D211" s="51" t="s">
        <v>47</v>
      </c>
      <c r="E211" s="14">
        <f>E212</f>
        <v>800</v>
      </c>
      <c r="F211" s="14">
        <f t="shared" ref="F211:I211" si="127">F212</f>
        <v>1200</v>
      </c>
      <c r="G211" s="14">
        <f t="shared" si="127"/>
        <v>0</v>
      </c>
      <c r="H211" s="14">
        <f t="shared" si="127"/>
        <v>0</v>
      </c>
      <c r="I211" s="14">
        <f t="shared" si="127"/>
        <v>0</v>
      </c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93"/>
      <c r="BB211" s="93"/>
      <c r="BC211" s="93"/>
      <c r="BD211" s="93"/>
      <c r="BE211" s="93"/>
      <c r="BF211" s="93"/>
      <c r="BG211" s="93"/>
    </row>
    <row r="212" spans="1:59" ht="24">
      <c r="A212" s="67">
        <v>4</v>
      </c>
      <c r="B212" s="68"/>
      <c r="C212" s="69"/>
      <c r="D212" s="75" t="s">
        <v>108</v>
      </c>
      <c r="E212" s="6">
        <f>E213</f>
        <v>800</v>
      </c>
      <c r="F212" s="6">
        <f t="shared" ref="F212:I212" si="128">F213</f>
        <v>1200</v>
      </c>
      <c r="G212" s="6">
        <f t="shared" si="128"/>
        <v>0</v>
      </c>
      <c r="H212" s="6">
        <f t="shared" si="128"/>
        <v>0</v>
      </c>
      <c r="I212" s="6">
        <f t="shared" si="128"/>
        <v>0</v>
      </c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  <c r="AR212" s="94"/>
      <c r="AS212" s="94"/>
      <c r="AT212" s="94"/>
      <c r="AU212" s="94"/>
      <c r="AV212" s="94"/>
      <c r="AW212" s="94"/>
      <c r="AX212" s="94"/>
      <c r="AY212" s="94"/>
      <c r="AZ212" s="94"/>
      <c r="BA212" s="94"/>
      <c r="BB212" s="94"/>
      <c r="BC212" s="94"/>
      <c r="BD212" s="94"/>
      <c r="BE212" s="94"/>
      <c r="BF212" s="94"/>
      <c r="BG212" s="94"/>
    </row>
    <row r="213" spans="1:59" s="89" customFormat="1" ht="24">
      <c r="A213" s="266">
        <v>42</v>
      </c>
      <c r="B213" s="267"/>
      <c r="C213" s="268"/>
      <c r="D213" s="269" t="s">
        <v>109</v>
      </c>
      <c r="E213" s="209">
        <f>E214</f>
        <v>800</v>
      </c>
      <c r="F213" s="209">
        <f t="shared" ref="F213:I213" si="129">F214</f>
        <v>1200</v>
      </c>
      <c r="G213" s="209">
        <f t="shared" si="129"/>
        <v>0</v>
      </c>
      <c r="H213" s="209">
        <f t="shared" si="129"/>
        <v>0</v>
      </c>
      <c r="I213" s="209">
        <f t="shared" si="129"/>
        <v>0</v>
      </c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</row>
    <row r="214" spans="1:59" ht="24" hidden="1">
      <c r="A214" s="33">
        <v>424</v>
      </c>
      <c r="B214" s="70"/>
      <c r="C214" s="71"/>
      <c r="D214" s="27" t="s">
        <v>116</v>
      </c>
      <c r="E214" s="10">
        <f>E215</f>
        <v>800</v>
      </c>
      <c r="F214" s="10">
        <f t="shared" ref="F214:I214" si="130">F215</f>
        <v>1200</v>
      </c>
      <c r="G214" s="10">
        <f t="shared" si="130"/>
        <v>0</v>
      </c>
      <c r="H214" s="10">
        <f t="shared" si="130"/>
        <v>0</v>
      </c>
      <c r="I214" s="10">
        <f t="shared" si="130"/>
        <v>0</v>
      </c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</row>
    <row r="215" spans="1:59" hidden="1">
      <c r="A215" s="72">
        <v>4241</v>
      </c>
      <c r="B215" s="73"/>
      <c r="C215" s="74"/>
      <c r="D215" s="84" t="s">
        <v>117</v>
      </c>
      <c r="E215" s="12">
        <v>800</v>
      </c>
      <c r="F215" s="12">
        <v>1200</v>
      </c>
      <c r="G215" s="12">
        <v>0</v>
      </c>
      <c r="H215" s="12">
        <f t="shared" ref="H215:I217" si="131">G215</f>
        <v>0</v>
      </c>
      <c r="I215" s="12">
        <f t="shared" si="131"/>
        <v>0</v>
      </c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9"/>
      <c r="BD215" s="89"/>
      <c r="BE215" s="89"/>
      <c r="BF215" s="89"/>
      <c r="BG215" s="89"/>
    </row>
    <row r="216" spans="1:59" ht="26.25">
      <c r="A216" s="333" t="s">
        <v>223</v>
      </c>
      <c r="B216" s="333"/>
      <c r="C216" s="333"/>
      <c r="D216" s="79" t="s">
        <v>224</v>
      </c>
      <c r="E216" s="50">
        <f>E217</f>
        <v>7793.75</v>
      </c>
      <c r="F216" s="50">
        <f t="shared" ref="F216:G216" si="132">F217</f>
        <v>43762.5</v>
      </c>
      <c r="G216" s="50">
        <f t="shared" si="132"/>
        <v>0</v>
      </c>
      <c r="H216" s="50">
        <f t="shared" si="131"/>
        <v>0</v>
      </c>
      <c r="I216" s="50">
        <f t="shared" si="131"/>
        <v>0</v>
      </c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90"/>
    </row>
    <row r="217" spans="1:59" s="286" customFormat="1" ht="26.25">
      <c r="A217" s="332" t="s">
        <v>147</v>
      </c>
      <c r="B217" s="332"/>
      <c r="C217" s="332"/>
      <c r="D217" s="287" t="s">
        <v>224</v>
      </c>
      <c r="E217" s="284">
        <f>E218</f>
        <v>7793.75</v>
      </c>
      <c r="F217" s="284">
        <f t="shared" ref="F217:G217" si="133">F218</f>
        <v>43762.5</v>
      </c>
      <c r="G217" s="284">
        <f t="shared" si="133"/>
        <v>0</v>
      </c>
      <c r="H217" s="284">
        <f t="shared" si="131"/>
        <v>0</v>
      </c>
      <c r="I217" s="284">
        <f t="shared" si="131"/>
        <v>0</v>
      </c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285"/>
      <c r="AP217" s="285"/>
      <c r="AQ217" s="285"/>
      <c r="AR217" s="285"/>
      <c r="AS217" s="285"/>
      <c r="AT217" s="285"/>
      <c r="AU217" s="285"/>
      <c r="AV217" s="285"/>
      <c r="AW217" s="285"/>
      <c r="AX217" s="285"/>
      <c r="AY217" s="285"/>
      <c r="AZ217" s="285"/>
      <c r="BA217" s="285"/>
      <c r="BB217" s="285"/>
      <c r="BC217" s="285"/>
      <c r="BD217" s="285"/>
      <c r="BE217" s="285"/>
      <c r="BF217" s="285"/>
      <c r="BG217" s="285"/>
    </row>
    <row r="218" spans="1:59" ht="15" customHeight="1">
      <c r="A218" s="331" t="s">
        <v>148</v>
      </c>
      <c r="B218" s="331"/>
      <c r="C218" s="331"/>
      <c r="D218" s="51" t="s">
        <v>47</v>
      </c>
      <c r="E218" s="14">
        <f>E219</f>
        <v>7793.75</v>
      </c>
      <c r="F218" s="14">
        <f t="shared" ref="F218:G218" si="134">F219</f>
        <v>43762.5</v>
      </c>
      <c r="G218" s="14">
        <f t="shared" si="134"/>
        <v>0</v>
      </c>
      <c r="H218" s="14">
        <f t="shared" ref="H218:H224" si="135">G218</f>
        <v>0</v>
      </c>
      <c r="I218" s="14">
        <f t="shared" ref="I218:I224" si="136">G218</f>
        <v>0</v>
      </c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</row>
    <row r="219" spans="1:59" ht="15" customHeight="1">
      <c r="A219" s="59">
        <v>3</v>
      </c>
      <c r="B219" s="60"/>
      <c r="C219" s="61"/>
      <c r="D219" s="62" t="s">
        <v>51</v>
      </c>
      <c r="E219" s="6">
        <f>E220</f>
        <v>7793.75</v>
      </c>
      <c r="F219" s="6">
        <f t="shared" ref="F219:G219" si="137">F220</f>
        <v>43762.5</v>
      </c>
      <c r="G219" s="6">
        <f t="shared" si="137"/>
        <v>0</v>
      </c>
      <c r="H219" s="6">
        <f t="shared" si="135"/>
        <v>0</v>
      </c>
      <c r="I219" s="6">
        <f t="shared" si="136"/>
        <v>0</v>
      </c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  <c r="AH219" s="94"/>
      <c r="AI219" s="94"/>
      <c r="AJ219" s="94"/>
      <c r="AK219" s="94"/>
      <c r="AL219" s="94"/>
      <c r="AM219" s="94"/>
      <c r="AN219" s="94"/>
      <c r="AO219" s="94"/>
      <c r="AP219" s="94"/>
      <c r="AQ219" s="94"/>
      <c r="AR219" s="94"/>
      <c r="AS219" s="94"/>
      <c r="AT219" s="94"/>
      <c r="AU219" s="94"/>
      <c r="AV219" s="94"/>
      <c r="AW219" s="94"/>
      <c r="AX219" s="94"/>
      <c r="AY219" s="94"/>
      <c r="AZ219" s="94"/>
      <c r="BA219" s="94"/>
      <c r="BB219" s="94"/>
      <c r="BC219" s="94"/>
      <c r="BD219" s="94"/>
      <c r="BE219" s="94"/>
      <c r="BF219" s="94"/>
      <c r="BG219" s="94"/>
    </row>
    <row r="220" spans="1:59" s="89" customFormat="1" ht="15" customHeight="1">
      <c r="A220" s="262">
        <v>32</v>
      </c>
      <c r="B220" s="263"/>
      <c r="C220" s="264"/>
      <c r="D220" s="265" t="s">
        <v>61</v>
      </c>
      <c r="E220" s="209">
        <f>E221+E223</f>
        <v>7793.75</v>
      </c>
      <c r="F220" s="209">
        <f t="shared" ref="F220:G220" si="138">F221+F223</f>
        <v>43762.5</v>
      </c>
      <c r="G220" s="209">
        <f t="shared" si="138"/>
        <v>0</v>
      </c>
      <c r="H220" s="209">
        <f t="shared" si="135"/>
        <v>0</v>
      </c>
      <c r="I220" s="209">
        <f t="shared" si="136"/>
        <v>0</v>
      </c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</row>
    <row r="221" spans="1:59" hidden="1">
      <c r="A221" s="53">
        <v>322</v>
      </c>
      <c r="B221" s="63"/>
      <c r="C221" s="64"/>
      <c r="D221" s="25" t="s">
        <v>67</v>
      </c>
      <c r="E221" s="10">
        <f>E222</f>
        <v>0</v>
      </c>
      <c r="F221" s="10">
        <f t="shared" ref="F221:G221" si="139">F222</f>
        <v>0</v>
      </c>
      <c r="G221" s="10">
        <f t="shared" si="139"/>
        <v>0</v>
      </c>
      <c r="H221" s="10">
        <f t="shared" si="135"/>
        <v>0</v>
      </c>
      <c r="I221" s="10">
        <f t="shared" si="136"/>
        <v>0</v>
      </c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</row>
    <row r="222" spans="1:59" ht="26.25" hidden="1">
      <c r="A222" s="56">
        <v>3224</v>
      </c>
      <c r="B222" s="65"/>
      <c r="C222" s="66"/>
      <c r="D222" s="26" t="s">
        <v>71</v>
      </c>
      <c r="E222" s="12">
        <v>0</v>
      </c>
      <c r="F222" s="12">
        <v>0</v>
      </c>
      <c r="G222" s="12">
        <v>0</v>
      </c>
      <c r="H222" s="12">
        <f t="shared" si="135"/>
        <v>0</v>
      </c>
      <c r="I222" s="12">
        <f t="shared" si="136"/>
        <v>0</v>
      </c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  <c r="BG222" s="89"/>
    </row>
    <row r="223" spans="1:59" ht="15" hidden="1" customHeight="1">
      <c r="A223" s="53">
        <v>323</v>
      </c>
      <c r="B223" s="63"/>
      <c r="C223" s="64"/>
      <c r="D223" s="25" t="s">
        <v>74</v>
      </c>
      <c r="E223" s="10">
        <f>E224</f>
        <v>7793.75</v>
      </c>
      <c r="F223" s="10">
        <f t="shared" ref="F223:G223" si="140">F224</f>
        <v>43762.5</v>
      </c>
      <c r="G223" s="10">
        <f t="shared" si="140"/>
        <v>0</v>
      </c>
      <c r="H223" s="10">
        <f t="shared" si="135"/>
        <v>0</v>
      </c>
      <c r="I223" s="10">
        <f t="shared" si="136"/>
        <v>0</v>
      </c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</row>
    <row r="224" spans="1:59" ht="26.25" hidden="1">
      <c r="A224" s="56">
        <v>3232</v>
      </c>
      <c r="B224" s="65"/>
      <c r="C224" s="66"/>
      <c r="D224" s="26" t="s">
        <v>76</v>
      </c>
      <c r="E224" s="12">
        <v>7793.75</v>
      </c>
      <c r="F224" s="12">
        <v>43762.5</v>
      </c>
      <c r="G224" s="12">
        <v>0</v>
      </c>
      <c r="H224" s="12">
        <f t="shared" si="135"/>
        <v>0</v>
      </c>
      <c r="I224" s="12">
        <f t="shared" si="136"/>
        <v>0</v>
      </c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9"/>
      <c r="BD224" s="89"/>
      <c r="BE224" s="89"/>
      <c r="BF224" s="89"/>
      <c r="BG224" s="89"/>
    </row>
    <row r="225" spans="1:59" ht="26.25">
      <c r="A225" s="333" t="s">
        <v>176</v>
      </c>
      <c r="B225" s="333"/>
      <c r="C225" s="333"/>
      <c r="D225" s="79" t="s">
        <v>177</v>
      </c>
      <c r="E225" s="50">
        <f>E226</f>
        <v>2043.35</v>
      </c>
      <c r="F225" s="50">
        <f t="shared" ref="F225:G225" si="141">F226</f>
        <v>0</v>
      </c>
      <c r="G225" s="50">
        <f t="shared" si="141"/>
        <v>0</v>
      </c>
      <c r="H225" s="50">
        <f t="shared" si="84"/>
        <v>0</v>
      </c>
      <c r="I225" s="50">
        <f t="shared" si="85"/>
        <v>0</v>
      </c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0"/>
      <c r="BB225" s="90"/>
      <c r="BC225" s="90"/>
      <c r="BD225" s="90"/>
      <c r="BE225" s="90"/>
      <c r="BF225" s="90"/>
      <c r="BG225" s="90"/>
    </row>
    <row r="226" spans="1:59" s="291" customFormat="1" ht="39">
      <c r="A226" s="330" t="s">
        <v>178</v>
      </c>
      <c r="B226" s="330"/>
      <c r="C226" s="330"/>
      <c r="D226" s="293" t="s">
        <v>179</v>
      </c>
      <c r="E226" s="289">
        <f>E228</f>
        <v>2043.35</v>
      </c>
      <c r="F226" s="289">
        <f t="shared" ref="F226:G226" si="142">F228</f>
        <v>0</v>
      </c>
      <c r="G226" s="289">
        <f t="shared" si="142"/>
        <v>0</v>
      </c>
      <c r="H226" s="289">
        <f t="shared" si="84"/>
        <v>0</v>
      </c>
      <c r="I226" s="289">
        <f t="shared" si="85"/>
        <v>0</v>
      </c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290"/>
      <c r="AJ226" s="290"/>
      <c r="AK226" s="290"/>
      <c r="AL226" s="290"/>
      <c r="AM226" s="290"/>
      <c r="AN226" s="290"/>
      <c r="AO226" s="290"/>
      <c r="AP226" s="290"/>
      <c r="AQ226" s="290"/>
      <c r="AR226" s="290"/>
      <c r="AS226" s="290"/>
      <c r="AT226" s="290"/>
      <c r="AU226" s="290"/>
      <c r="AV226" s="290"/>
      <c r="AW226" s="290"/>
      <c r="AX226" s="290"/>
      <c r="AY226" s="290"/>
      <c r="AZ226" s="290"/>
      <c r="BA226" s="290"/>
      <c r="BB226" s="290"/>
      <c r="BC226" s="290"/>
      <c r="BD226" s="290"/>
      <c r="BE226" s="290"/>
      <c r="BF226" s="290"/>
      <c r="BG226" s="290"/>
    </row>
    <row r="227" spans="1:59" ht="15" customHeight="1">
      <c r="A227" s="331" t="s">
        <v>148</v>
      </c>
      <c r="B227" s="331"/>
      <c r="C227" s="331"/>
      <c r="D227" s="51" t="s">
        <v>47</v>
      </c>
      <c r="E227" s="14">
        <f>E226</f>
        <v>2043.35</v>
      </c>
      <c r="F227" s="14">
        <f t="shared" ref="F227:G227" si="143">F226</f>
        <v>0</v>
      </c>
      <c r="G227" s="14">
        <f t="shared" si="143"/>
        <v>0</v>
      </c>
      <c r="H227" s="14">
        <f t="shared" si="84"/>
        <v>0</v>
      </c>
      <c r="I227" s="14">
        <f t="shared" si="85"/>
        <v>0</v>
      </c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93"/>
      <c r="BB227" s="93"/>
      <c r="BC227" s="93"/>
      <c r="BD227" s="93"/>
      <c r="BE227" s="93"/>
      <c r="BF227" s="93"/>
      <c r="BG227" s="93"/>
    </row>
    <row r="228" spans="1:59">
      <c r="A228" s="67">
        <v>3</v>
      </c>
      <c r="B228" s="68"/>
      <c r="C228" s="69"/>
      <c r="D228" s="78" t="s">
        <v>51</v>
      </c>
      <c r="E228" s="6">
        <f>E229</f>
        <v>2043.35</v>
      </c>
      <c r="F228" s="6">
        <f t="shared" ref="F228:G230" si="144">F229</f>
        <v>0</v>
      </c>
      <c r="G228" s="6">
        <f t="shared" si="144"/>
        <v>0</v>
      </c>
      <c r="H228" s="6">
        <f t="shared" si="84"/>
        <v>0</v>
      </c>
      <c r="I228" s="6">
        <f t="shared" si="85"/>
        <v>0</v>
      </c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  <c r="AK228" s="94"/>
      <c r="AL228" s="94"/>
      <c r="AM228" s="94"/>
      <c r="AN228" s="94"/>
      <c r="AO228" s="94"/>
      <c r="AP228" s="94"/>
      <c r="AQ228" s="94"/>
      <c r="AR228" s="94"/>
      <c r="AS228" s="94"/>
      <c r="AT228" s="94"/>
      <c r="AU228" s="94"/>
      <c r="AV228" s="94"/>
      <c r="AW228" s="94"/>
      <c r="AX228" s="94"/>
      <c r="AY228" s="94"/>
      <c r="AZ228" s="94"/>
      <c r="BA228" s="94"/>
      <c r="BB228" s="94"/>
      <c r="BC228" s="94"/>
      <c r="BD228" s="94"/>
      <c r="BE228" s="94"/>
      <c r="BF228" s="94"/>
      <c r="BG228" s="94"/>
    </row>
    <row r="229" spans="1:59" s="89" customFormat="1" ht="39">
      <c r="A229" s="266">
        <v>37</v>
      </c>
      <c r="B229" s="267"/>
      <c r="C229" s="268"/>
      <c r="D229" s="276" t="s">
        <v>180</v>
      </c>
      <c r="E229" s="209">
        <f>E230</f>
        <v>2043.35</v>
      </c>
      <c r="F229" s="209">
        <f t="shared" si="144"/>
        <v>0</v>
      </c>
      <c r="G229" s="209">
        <f t="shared" si="144"/>
        <v>0</v>
      </c>
      <c r="H229" s="209">
        <f t="shared" si="84"/>
        <v>0</v>
      </c>
      <c r="I229" s="209">
        <f t="shared" si="85"/>
        <v>0</v>
      </c>
      <c r="J229" s="95"/>
      <c r="K229" s="95"/>
      <c r="L229" s="95"/>
      <c r="M229" s="101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</row>
    <row r="230" spans="1:59" ht="26.25" hidden="1">
      <c r="A230" s="33">
        <v>372</v>
      </c>
      <c r="B230" s="70"/>
      <c r="C230" s="71"/>
      <c r="D230" s="29" t="s">
        <v>103</v>
      </c>
      <c r="E230" s="10">
        <f>E231</f>
        <v>2043.35</v>
      </c>
      <c r="F230" s="10">
        <f t="shared" si="144"/>
        <v>0</v>
      </c>
      <c r="G230" s="10">
        <f t="shared" si="144"/>
        <v>0</v>
      </c>
      <c r="H230" s="10">
        <f t="shared" si="84"/>
        <v>0</v>
      </c>
      <c r="I230" s="10">
        <f t="shared" si="85"/>
        <v>0</v>
      </c>
      <c r="J230" s="96"/>
      <c r="K230" s="96"/>
      <c r="L230" s="96"/>
      <c r="M230" s="102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</row>
    <row r="231" spans="1:59" ht="39" hidden="1">
      <c r="A231" s="72">
        <v>3723</v>
      </c>
      <c r="B231" s="73"/>
      <c r="C231" s="74"/>
      <c r="D231" s="30" t="s">
        <v>105</v>
      </c>
      <c r="E231" s="12">
        <v>2043.35</v>
      </c>
      <c r="F231" s="12">
        <v>0</v>
      </c>
      <c r="G231" s="12">
        <v>0</v>
      </c>
      <c r="H231" s="12">
        <f t="shared" si="84"/>
        <v>0</v>
      </c>
      <c r="I231" s="12">
        <f t="shared" si="85"/>
        <v>0</v>
      </c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9"/>
      <c r="BD231" s="89"/>
      <c r="BE231" s="89"/>
      <c r="BF231" s="89"/>
      <c r="BG231" s="89"/>
    </row>
    <row r="232" spans="1:59" ht="39">
      <c r="A232" s="333" t="s">
        <v>176</v>
      </c>
      <c r="B232" s="333"/>
      <c r="C232" s="333"/>
      <c r="D232" s="79" t="s">
        <v>181</v>
      </c>
      <c r="E232" s="50">
        <f>E233+E359+E380+E391+E408+E432+E468+E483+E531+E560+E573</f>
        <v>2311880.41</v>
      </c>
      <c r="F232" s="50">
        <f t="shared" ref="F232:I232" si="145">F233+F359+F380+F391+F408+F432+F468+F483+F531+F560+F573</f>
        <v>2799836.8899999997</v>
      </c>
      <c r="G232" s="50">
        <f t="shared" si="145"/>
        <v>2901490</v>
      </c>
      <c r="H232" s="50">
        <f t="shared" si="145"/>
        <v>2901490</v>
      </c>
      <c r="I232" s="50">
        <f t="shared" si="145"/>
        <v>2901490</v>
      </c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  <c r="BF232" s="90"/>
      <c r="BG232" s="90"/>
    </row>
    <row r="233" spans="1:59" s="286" customFormat="1">
      <c r="A233" s="332" t="s">
        <v>147</v>
      </c>
      <c r="B233" s="332"/>
      <c r="C233" s="332"/>
      <c r="D233" s="287" t="s">
        <v>49</v>
      </c>
      <c r="E233" s="284">
        <f>E235+E279+E309+E348</f>
        <v>76914.42</v>
      </c>
      <c r="F233" s="284">
        <f>F235+F279+F309+F348</f>
        <v>82319.600000000006</v>
      </c>
      <c r="G233" s="284">
        <f>G235+G279+G309+G348</f>
        <v>90650</v>
      </c>
      <c r="H233" s="284">
        <f t="shared" si="84"/>
        <v>90650</v>
      </c>
      <c r="I233" s="284">
        <f t="shared" si="85"/>
        <v>90650</v>
      </c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285"/>
      <c r="AP233" s="285"/>
      <c r="AQ233" s="285"/>
      <c r="AR233" s="285"/>
      <c r="AS233" s="285"/>
      <c r="AT233" s="285"/>
      <c r="AU233" s="285"/>
      <c r="AV233" s="285"/>
      <c r="AW233" s="285"/>
      <c r="AX233" s="285"/>
      <c r="AY233" s="285"/>
      <c r="AZ233" s="285"/>
      <c r="BA233" s="285"/>
      <c r="BB233" s="285"/>
      <c r="BC233" s="285"/>
      <c r="BD233" s="285"/>
      <c r="BE233" s="285"/>
      <c r="BF233" s="285"/>
      <c r="BG233" s="285"/>
    </row>
    <row r="234" spans="1:59" ht="15" customHeight="1">
      <c r="A234" s="331" t="s">
        <v>182</v>
      </c>
      <c r="B234" s="331"/>
      <c r="C234" s="331"/>
      <c r="D234" s="51" t="s">
        <v>31</v>
      </c>
      <c r="E234" s="14">
        <f>E235</f>
        <v>53966.19</v>
      </c>
      <c r="F234" s="14">
        <f t="shared" ref="F234:G234" si="146">F235</f>
        <v>53030</v>
      </c>
      <c r="G234" s="14">
        <f t="shared" si="146"/>
        <v>62150</v>
      </c>
      <c r="H234" s="14">
        <f t="shared" si="84"/>
        <v>62150</v>
      </c>
      <c r="I234" s="14">
        <f t="shared" si="85"/>
        <v>62150</v>
      </c>
      <c r="J234" s="93"/>
      <c r="K234" s="99"/>
      <c r="L234" s="99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93"/>
      <c r="BB234" s="93"/>
      <c r="BC234" s="93"/>
      <c r="BD234" s="93"/>
      <c r="BE234" s="93"/>
      <c r="BF234" s="93"/>
      <c r="BG234" s="93"/>
    </row>
    <row r="235" spans="1:59">
      <c r="A235" s="67">
        <v>3</v>
      </c>
      <c r="B235" s="68"/>
      <c r="C235" s="69"/>
      <c r="D235" s="62" t="s">
        <v>51</v>
      </c>
      <c r="E235" s="6">
        <f>E236+E240+E268+E275+E272</f>
        <v>53966.19</v>
      </c>
      <c r="F235" s="6">
        <f>F236+F240+F268+F275+F272</f>
        <v>53030</v>
      </c>
      <c r="G235" s="6">
        <f t="shared" ref="G235:I235" si="147">G236+G240+G268+G275+G272</f>
        <v>62150</v>
      </c>
      <c r="H235" s="6">
        <f t="shared" si="147"/>
        <v>62150</v>
      </c>
      <c r="I235" s="6">
        <f t="shared" si="147"/>
        <v>62150</v>
      </c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  <c r="AH235" s="94"/>
      <c r="AI235" s="94"/>
      <c r="AJ235" s="94"/>
      <c r="AK235" s="94"/>
      <c r="AL235" s="94"/>
      <c r="AM235" s="94"/>
      <c r="AN235" s="94"/>
      <c r="AO235" s="94"/>
      <c r="AP235" s="94"/>
      <c r="AQ235" s="94"/>
      <c r="AR235" s="94"/>
      <c r="AS235" s="94"/>
      <c r="AT235" s="94"/>
      <c r="AU235" s="94"/>
      <c r="AV235" s="94"/>
      <c r="AW235" s="94"/>
      <c r="AX235" s="94"/>
      <c r="AY235" s="94"/>
      <c r="AZ235" s="94"/>
      <c r="BA235" s="94"/>
      <c r="BB235" s="94"/>
      <c r="BC235" s="94"/>
      <c r="BD235" s="94"/>
      <c r="BE235" s="94"/>
      <c r="BF235" s="94"/>
      <c r="BG235" s="94"/>
    </row>
    <row r="236" spans="1:59" s="89" customFormat="1">
      <c r="A236" s="266">
        <v>31</v>
      </c>
      <c r="B236" s="267"/>
      <c r="C236" s="268"/>
      <c r="D236" s="265" t="s">
        <v>52</v>
      </c>
      <c r="E236" s="209">
        <f>E237</f>
        <v>5329.82</v>
      </c>
      <c r="F236" s="209">
        <f>F237</f>
        <v>13700</v>
      </c>
      <c r="G236" s="209">
        <f t="shared" ref="G236:I236" si="148">G237</f>
        <v>17000</v>
      </c>
      <c r="H236" s="209">
        <f t="shared" si="148"/>
        <v>17000</v>
      </c>
      <c r="I236" s="209">
        <f t="shared" si="148"/>
        <v>17000</v>
      </c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</row>
    <row r="237" spans="1:59" s="89" customFormat="1" hidden="1">
      <c r="A237" s="270">
        <v>311</v>
      </c>
      <c r="B237" s="271"/>
      <c r="C237" s="272"/>
      <c r="D237" s="221" t="s">
        <v>53</v>
      </c>
      <c r="E237" s="211">
        <f>SUM(E238:E239)</f>
        <v>5329.82</v>
      </c>
      <c r="F237" s="211">
        <f t="shared" ref="F237:G237" si="149">SUM(F238:F239)</f>
        <v>13700</v>
      </c>
      <c r="G237" s="211">
        <f t="shared" si="149"/>
        <v>17000</v>
      </c>
      <c r="H237" s="211">
        <f t="shared" si="84"/>
        <v>17000</v>
      </c>
      <c r="I237" s="211">
        <f t="shared" si="85"/>
        <v>17000</v>
      </c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</row>
    <row r="238" spans="1:59" s="89" customFormat="1" hidden="1">
      <c r="A238" s="273">
        <v>3111</v>
      </c>
      <c r="B238" s="274"/>
      <c r="C238" s="275"/>
      <c r="D238" s="222" t="s">
        <v>54</v>
      </c>
      <c r="E238" s="214">
        <v>0</v>
      </c>
      <c r="F238" s="214">
        <v>10000</v>
      </c>
      <c r="G238" s="214">
        <v>13000</v>
      </c>
      <c r="H238" s="214">
        <f t="shared" si="84"/>
        <v>13000</v>
      </c>
      <c r="I238" s="214">
        <f t="shared" si="85"/>
        <v>13000</v>
      </c>
    </row>
    <row r="239" spans="1:59" s="89" customFormat="1" hidden="1">
      <c r="A239" s="273">
        <v>3121</v>
      </c>
      <c r="B239" s="274"/>
      <c r="C239" s="275"/>
      <c r="D239" s="222" t="s">
        <v>55</v>
      </c>
      <c r="E239" s="214">
        <v>5329.82</v>
      </c>
      <c r="F239" s="214">
        <v>3700</v>
      </c>
      <c r="G239" s="214">
        <v>4000</v>
      </c>
      <c r="H239" s="214">
        <f t="shared" si="84"/>
        <v>4000</v>
      </c>
      <c r="I239" s="214">
        <f t="shared" si="85"/>
        <v>4000</v>
      </c>
    </row>
    <row r="240" spans="1:59" s="89" customFormat="1">
      <c r="A240" s="266">
        <v>32</v>
      </c>
      <c r="B240" s="267"/>
      <c r="C240" s="268"/>
      <c r="D240" s="265" t="s">
        <v>61</v>
      </c>
      <c r="E240" s="209">
        <f>E241+E245+E252+E261</f>
        <v>48381.11</v>
      </c>
      <c r="F240" s="209">
        <f t="shared" ref="F240:G240" si="150">F241+F245+F252+F261</f>
        <v>39000</v>
      </c>
      <c r="G240" s="209">
        <f t="shared" si="150"/>
        <v>44850</v>
      </c>
      <c r="H240" s="209">
        <f t="shared" si="84"/>
        <v>44850</v>
      </c>
      <c r="I240" s="209">
        <f t="shared" si="85"/>
        <v>44850</v>
      </c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</row>
    <row r="241" spans="1:59" s="89" customFormat="1" hidden="1">
      <c r="A241" s="270">
        <v>321</v>
      </c>
      <c r="B241" s="271"/>
      <c r="C241" s="272"/>
      <c r="D241" s="221" t="s">
        <v>62</v>
      </c>
      <c r="E241" s="211">
        <f>SUM(E242:E244)</f>
        <v>15767.41</v>
      </c>
      <c r="F241" s="211">
        <f t="shared" ref="F241:G241" si="151">SUM(F242:F244)</f>
        <v>14000</v>
      </c>
      <c r="G241" s="211">
        <f t="shared" si="151"/>
        <v>16950</v>
      </c>
      <c r="H241" s="211">
        <f t="shared" si="84"/>
        <v>16950</v>
      </c>
      <c r="I241" s="211">
        <f t="shared" si="85"/>
        <v>16950</v>
      </c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</row>
    <row r="242" spans="1:59" s="89" customFormat="1" hidden="1">
      <c r="A242" s="273">
        <v>3211</v>
      </c>
      <c r="B242" s="274"/>
      <c r="C242" s="275"/>
      <c r="D242" s="222" t="s">
        <v>63</v>
      </c>
      <c r="E242" s="214">
        <v>13879.34</v>
      </c>
      <c r="F242" s="214">
        <v>12000</v>
      </c>
      <c r="G242" s="214">
        <v>15000</v>
      </c>
      <c r="H242" s="214">
        <f t="shared" si="84"/>
        <v>15000</v>
      </c>
      <c r="I242" s="214">
        <f t="shared" si="85"/>
        <v>15000</v>
      </c>
      <c r="L242" s="97"/>
    </row>
    <row r="243" spans="1:59" s="89" customFormat="1" hidden="1">
      <c r="A243" s="273">
        <v>3213</v>
      </c>
      <c r="B243" s="274"/>
      <c r="C243" s="275"/>
      <c r="D243" s="222" t="s">
        <v>65</v>
      </c>
      <c r="E243" s="214">
        <v>1141.83</v>
      </c>
      <c r="F243" s="214">
        <v>1000</v>
      </c>
      <c r="G243" s="214">
        <v>1200</v>
      </c>
      <c r="H243" s="214">
        <f t="shared" si="84"/>
        <v>1200</v>
      </c>
      <c r="I243" s="214">
        <f t="shared" si="85"/>
        <v>1200</v>
      </c>
    </row>
    <row r="244" spans="1:59" s="89" customFormat="1" ht="26.25" hidden="1">
      <c r="A244" s="273">
        <v>3214</v>
      </c>
      <c r="B244" s="274"/>
      <c r="C244" s="275"/>
      <c r="D244" s="222" t="s">
        <v>66</v>
      </c>
      <c r="E244" s="214">
        <v>746.24</v>
      </c>
      <c r="F244" s="214">
        <v>1000</v>
      </c>
      <c r="G244" s="214">
        <v>750</v>
      </c>
      <c r="H244" s="214">
        <f t="shared" si="84"/>
        <v>750</v>
      </c>
      <c r="I244" s="214">
        <f t="shared" si="85"/>
        <v>750</v>
      </c>
    </row>
    <row r="245" spans="1:59" s="89" customFormat="1" hidden="1">
      <c r="A245" s="270">
        <v>322</v>
      </c>
      <c r="B245" s="271"/>
      <c r="C245" s="272"/>
      <c r="D245" s="221" t="s">
        <v>67</v>
      </c>
      <c r="E245" s="211">
        <f>SUM(E246:E251)</f>
        <v>6211.57</v>
      </c>
      <c r="F245" s="211">
        <f t="shared" ref="F245:G245" si="152">SUM(F246:F251)</f>
        <v>13800</v>
      </c>
      <c r="G245" s="211">
        <f t="shared" si="152"/>
        <v>13400</v>
      </c>
      <c r="H245" s="211">
        <f t="shared" si="84"/>
        <v>13400</v>
      </c>
      <c r="I245" s="211">
        <f t="shared" si="85"/>
        <v>13400</v>
      </c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</row>
    <row r="246" spans="1:59" s="89" customFormat="1" hidden="1">
      <c r="A246" s="273">
        <v>3221</v>
      </c>
      <c r="B246" s="274"/>
      <c r="C246" s="275"/>
      <c r="D246" s="222" t="s">
        <v>90</v>
      </c>
      <c r="E246" s="214">
        <v>740.9</v>
      </c>
      <c r="F246" s="214">
        <v>300</v>
      </c>
      <c r="G246" s="214">
        <v>500</v>
      </c>
      <c r="H246" s="214">
        <f t="shared" si="84"/>
        <v>500</v>
      </c>
      <c r="I246" s="214">
        <f t="shared" si="85"/>
        <v>500</v>
      </c>
    </row>
    <row r="247" spans="1:59" s="89" customFormat="1" hidden="1">
      <c r="A247" s="273">
        <v>3222</v>
      </c>
      <c r="B247" s="274"/>
      <c r="C247" s="275"/>
      <c r="D247" s="222" t="s">
        <v>69</v>
      </c>
      <c r="E247" s="214">
        <v>1184.94</v>
      </c>
      <c r="F247" s="214">
        <v>1000</v>
      </c>
      <c r="G247" s="214">
        <v>1000</v>
      </c>
      <c r="H247" s="214">
        <f t="shared" si="84"/>
        <v>1000</v>
      </c>
      <c r="I247" s="214">
        <f t="shared" si="85"/>
        <v>1000</v>
      </c>
    </row>
    <row r="248" spans="1:59" s="89" customFormat="1" hidden="1">
      <c r="A248" s="273">
        <v>3223</v>
      </c>
      <c r="B248" s="274"/>
      <c r="C248" s="275"/>
      <c r="D248" s="222" t="s">
        <v>70</v>
      </c>
      <c r="E248" s="214">
        <v>2558.39</v>
      </c>
      <c r="F248" s="214">
        <v>10000</v>
      </c>
      <c r="G248" s="214">
        <v>10000</v>
      </c>
      <c r="H248" s="214">
        <f t="shared" si="84"/>
        <v>10000</v>
      </c>
      <c r="I248" s="214">
        <f t="shared" si="85"/>
        <v>10000</v>
      </c>
    </row>
    <row r="249" spans="1:59" s="89" customFormat="1" ht="26.25" hidden="1">
      <c r="A249" s="273">
        <v>3224</v>
      </c>
      <c r="B249" s="274"/>
      <c r="C249" s="275"/>
      <c r="D249" s="222" t="s">
        <v>71</v>
      </c>
      <c r="E249" s="214">
        <v>0</v>
      </c>
      <c r="F249" s="214">
        <v>0</v>
      </c>
      <c r="G249" s="214">
        <v>0</v>
      </c>
      <c r="H249" s="214">
        <f t="shared" si="84"/>
        <v>0</v>
      </c>
      <c r="I249" s="214">
        <f t="shared" si="85"/>
        <v>0</v>
      </c>
    </row>
    <row r="250" spans="1:59" s="89" customFormat="1" hidden="1">
      <c r="A250" s="273">
        <v>3225</v>
      </c>
      <c r="B250" s="274"/>
      <c r="C250" s="275"/>
      <c r="D250" s="222" t="s">
        <v>91</v>
      </c>
      <c r="E250" s="214">
        <v>407.54</v>
      </c>
      <c r="F250" s="214">
        <v>1000</v>
      </c>
      <c r="G250" s="214">
        <v>500</v>
      </c>
      <c r="H250" s="214">
        <f t="shared" si="84"/>
        <v>500</v>
      </c>
      <c r="I250" s="214">
        <f t="shared" si="85"/>
        <v>500</v>
      </c>
    </row>
    <row r="251" spans="1:59" s="89" customFormat="1" ht="13.5" hidden="1" customHeight="1">
      <c r="A251" s="273">
        <v>3227</v>
      </c>
      <c r="B251" s="274"/>
      <c r="C251" s="275"/>
      <c r="D251" s="222" t="s">
        <v>92</v>
      </c>
      <c r="E251" s="214">
        <v>1319.8</v>
      </c>
      <c r="F251" s="214">
        <v>1500</v>
      </c>
      <c r="G251" s="214">
        <v>1400</v>
      </c>
      <c r="H251" s="214">
        <f t="shared" si="84"/>
        <v>1400</v>
      </c>
      <c r="I251" s="214">
        <f t="shared" si="85"/>
        <v>1400</v>
      </c>
    </row>
    <row r="252" spans="1:59" s="89" customFormat="1" hidden="1">
      <c r="A252" s="270">
        <v>323</v>
      </c>
      <c r="B252" s="271"/>
      <c r="C252" s="272"/>
      <c r="D252" s="221" t="s">
        <v>74</v>
      </c>
      <c r="E252" s="211">
        <f>SUM(E253:E260)</f>
        <v>16185.390000000001</v>
      </c>
      <c r="F252" s="211">
        <f t="shared" ref="F252:G252" si="153">SUM(F253:F260)</f>
        <v>3500</v>
      </c>
      <c r="G252" s="211">
        <f t="shared" si="153"/>
        <v>4400</v>
      </c>
      <c r="H252" s="211">
        <f t="shared" si="84"/>
        <v>4400</v>
      </c>
      <c r="I252" s="211">
        <f t="shared" si="85"/>
        <v>4400</v>
      </c>
    </row>
    <row r="253" spans="1:59" s="89" customFormat="1" hidden="1">
      <c r="A253" s="273">
        <v>3231</v>
      </c>
      <c r="B253" s="274"/>
      <c r="C253" s="275"/>
      <c r="D253" s="222" t="s">
        <v>75</v>
      </c>
      <c r="E253" s="214">
        <v>471.45</v>
      </c>
      <c r="F253" s="214">
        <v>200</v>
      </c>
      <c r="G253" s="214">
        <v>200</v>
      </c>
      <c r="H253" s="214">
        <f t="shared" si="84"/>
        <v>200</v>
      </c>
      <c r="I253" s="214">
        <f t="shared" si="85"/>
        <v>200</v>
      </c>
    </row>
    <row r="254" spans="1:59" s="89" customFormat="1" ht="26.25" hidden="1">
      <c r="A254" s="273">
        <v>3232</v>
      </c>
      <c r="B254" s="274"/>
      <c r="C254" s="275"/>
      <c r="D254" s="222" t="s">
        <v>76</v>
      </c>
      <c r="E254" s="214">
        <v>0</v>
      </c>
      <c r="F254" s="214">
        <v>0</v>
      </c>
      <c r="G254" s="214">
        <v>0</v>
      </c>
      <c r="H254" s="214">
        <f t="shared" si="84"/>
        <v>0</v>
      </c>
      <c r="I254" s="214">
        <f t="shared" si="85"/>
        <v>0</v>
      </c>
    </row>
    <row r="255" spans="1:59" s="89" customFormat="1" hidden="1">
      <c r="A255" s="273">
        <v>3233</v>
      </c>
      <c r="B255" s="274"/>
      <c r="C255" s="275"/>
      <c r="D255" s="222" t="s">
        <v>77</v>
      </c>
      <c r="E255" s="214">
        <v>191.87</v>
      </c>
      <c r="F255" s="214">
        <v>200</v>
      </c>
      <c r="G255" s="214">
        <v>200</v>
      </c>
      <c r="H255" s="214">
        <f t="shared" si="84"/>
        <v>200</v>
      </c>
      <c r="I255" s="214">
        <f t="shared" si="85"/>
        <v>200</v>
      </c>
      <c r="M255" s="97"/>
    </row>
    <row r="256" spans="1:59" s="89" customFormat="1" hidden="1">
      <c r="A256" s="273">
        <v>3234</v>
      </c>
      <c r="B256" s="274"/>
      <c r="C256" s="275"/>
      <c r="D256" s="222" t="s">
        <v>78</v>
      </c>
      <c r="E256" s="214">
        <v>449.09</v>
      </c>
      <c r="F256" s="214">
        <v>200</v>
      </c>
      <c r="G256" s="214">
        <v>200</v>
      </c>
      <c r="H256" s="214">
        <f t="shared" si="84"/>
        <v>200</v>
      </c>
      <c r="I256" s="214">
        <f t="shared" si="85"/>
        <v>200</v>
      </c>
    </row>
    <row r="257" spans="1:59" s="89" customFormat="1" hidden="1">
      <c r="A257" s="273">
        <v>3236</v>
      </c>
      <c r="B257" s="274"/>
      <c r="C257" s="275"/>
      <c r="D257" s="222" t="s">
        <v>80</v>
      </c>
      <c r="E257" s="214">
        <v>150.78</v>
      </c>
      <c r="F257" s="214">
        <v>100</v>
      </c>
      <c r="G257" s="214">
        <v>100</v>
      </c>
      <c r="H257" s="214">
        <f t="shared" si="84"/>
        <v>100</v>
      </c>
      <c r="I257" s="214">
        <f t="shared" si="85"/>
        <v>100</v>
      </c>
    </row>
    <row r="258" spans="1:59" s="89" customFormat="1" hidden="1">
      <c r="A258" s="273">
        <v>3237</v>
      </c>
      <c r="B258" s="274"/>
      <c r="C258" s="275"/>
      <c r="D258" s="222" t="s">
        <v>81</v>
      </c>
      <c r="E258" s="214">
        <v>13983.79</v>
      </c>
      <c r="F258" s="214">
        <v>2000</v>
      </c>
      <c r="G258" s="214">
        <v>3000</v>
      </c>
      <c r="H258" s="214">
        <f t="shared" si="84"/>
        <v>3000</v>
      </c>
      <c r="I258" s="214">
        <f t="shared" si="85"/>
        <v>3000</v>
      </c>
    </row>
    <row r="259" spans="1:59" s="89" customFormat="1" hidden="1">
      <c r="A259" s="273">
        <v>3238</v>
      </c>
      <c r="B259" s="274"/>
      <c r="C259" s="275"/>
      <c r="D259" s="222" t="s">
        <v>82</v>
      </c>
      <c r="E259" s="214">
        <v>89.59</v>
      </c>
      <c r="F259" s="214">
        <v>300</v>
      </c>
      <c r="G259" s="214">
        <v>200</v>
      </c>
      <c r="H259" s="214">
        <f t="shared" si="84"/>
        <v>200</v>
      </c>
      <c r="I259" s="214">
        <f t="shared" si="85"/>
        <v>200</v>
      </c>
    </row>
    <row r="260" spans="1:59" s="89" customFormat="1" hidden="1">
      <c r="A260" s="273">
        <v>3239</v>
      </c>
      <c r="B260" s="274"/>
      <c r="C260" s="275"/>
      <c r="D260" s="222" t="s">
        <v>83</v>
      </c>
      <c r="E260" s="214">
        <v>848.82</v>
      </c>
      <c r="F260" s="214">
        <v>500</v>
      </c>
      <c r="G260" s="214">
        <v>500</v>
      </c>
      <c r="H260" s="214">
        <f t="shared" si="84"/>
        <v>500</v>
      </c>
      <c r="I260" s="214">
        <f t="shared" si="85"/>
        <v>500</v>
      </c>
    </row>
    <row r="261" spans="1:59" s="89" customFormat="1" ht="26.25" hidden="1">
      <c r="A261" s="270">
        <v>329</v>
      </c>
      <c r="B261" s="271"/>
      <c r="C261" s="272"/>
      <c r="D261" s="221" t="s">
        <v>84</v>
      </c>
      <c r="E261" s="211">
        <f>SUM(E262:E267)</f>
        <v>10216.74</v>
      </c>
      <c r="F261" s="211">
        <f t="shared" ref="F261:G261" si="154">SUM(F262:F267)</f>
        <v>7700</v>
      </c>
      <c r="G261" s="211">
        <f t="shared" si="154"/>
        <v>10100</v>
      </c>
      <c r="H261" s="211">
        <f t="shared" si="84"/>
        <v>10100</v>
      </c>
      <c r="I261" s="211">
        <f t="shared" si="85"/>
        <v>10100</v>
      </c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</row>
    <row r="262" spans="1:59" s="89" customFormat="1" hidden="1">
      <c r="A262" s="273">
        <v>3292</v>
      </c>
      <c r="B262" s="274"/>
      <c r="C262" s="275"/>
      <c r="D262" s="222" t="s">
        <v>86</v>
      </c>
      <c r="E262" s="214">
        <v>2343.08</v>
      </c>
      <c r="F262" s="214">
        <v>2400</v>
      </c>
      <c r="G262" s="214">
        <v>2400</v>
      </c>
      <c r="H262" s="214">
        <f t="shared" ref="H262:H322" si="155">G262</f>
        <v>2400</v>
      </c>
      <c r="I262" s="214">
        <f t="shared" ref="I262:I322" si="156">G262</f>
        <v>2400</v>
      </c>
    </row>
    <row r="263" spans="1:59" s="89" customFormat="1" hidden="1">
      <c r="A263" s="273">
        <v>3293</v>
      </c>
      <c r="B263" s="274"/>
      <c r="C263" s="275"/>
      <c r="D263" s="222" t="s">
        <v>87</v>
      </c>
      <c r="E263" s="214">
        <v>2397.71</v>
      </c>
      <c r="F263" s="214">
        <v>2500</v>
      </c>
      <c r="G263" s="214">
        <v>2500</v>
      </c>
      <c r="H263" s="214">
        <f t="shared" si="155"/>
        <v>2500</v>
      </c>
      <c r="I263" s="214">
        <f t="shared" si="156"/>
        <v>2500</v>
      </c>
    </row>
    <row r="264" spans="1:59" s="89" customFormat="1" hidden="1">
      <c r="A264" s="273">
        <v>3294</v>
      </c>
      <c r="B264" s="274"/>
      <c r="C264" s="275"/>
      <c r="D264" s="222" t="s">
        <v>93</v>
      </c>
      <c r="E264" s="214">
        <v>70</v>
      </c>
      <c r="F264" s="214">
        <v>100</v>
      </c>
      <c r="G264" s="214">
        <v>100</v>
      </c>
      <c r="H264" s="214">
        <f t="shared" si="155"/>
        <v>100</v>
      </c>
      <c r="I264" s="214">
        <f t="shared" si="156"/>
        <v>100</v>
      </c>
    </row>
    <row r="265" spans="1:59" s="89" customFormat="1" hidden="1">
      <c r="A265" s="273">
        <v>3295</v>
      </c>
      <c r="B265" s="274"/>
      <c r="C265" s="275"/>
      <c r="D265" s="222" t="s">
        <v>89</v>
      </c>
      <c r="E265" s="214">
        <v>165.29</v>
      </c>
      <c r="F265" s="214">
        <v>100</v>
      </c>
      <c r="G265" s="214">
        <v>50</v>
      </c>
      <c r="H265" s="214">
        <f t="shared" si="155"/>
        <v>50</v>
      </c>
      <c r="I265" s="214">
        <f t="shared" si="156"/>
        <v>50</v>
      </c>
      <c r="K265" s="97"/>
    </row>
    <row r="266" spans="1:59" s="89" customFormat="1" hidden="1">
      <c r="A266" s="273">
        <v>3296</v>
      </c>
      <c r="B266" s="274"/>
      <c r="C266" s="275"/>
      <c r="D266" s="222" t="s">
        <v>94</v>
      </c>
      <c r="E266" s="214">
        <v>0</v>
      </c>
      <c r="F266" s="214">
        <v>100</v>
      </c>
      <c r="G266" s="214">
        <v>50</v>
      </c>
      <c r="H266" s="214">
        <f t="shared" si="155"/>
        <v>50</v>
      </c>
      <c r="I266" s="214">
        <f t="shared" si="156"/>
        <v>50</v>
      </c>
      <c r="K266" s="97"/>
    </row>
    <row r="267" spans="1:59" s="89" customFormat="1" ht="26.25" hidden="1">
      <c r="A267" s="273">
        <v>3299</v>
      </c>
      <c r="B267" s="274"/>
      <c r="C267" s="275"/>
      <c r="D267" s="222" t="s">
        <v>84</v>
      </c>
      <c r="E267" s="214">
        <v>5240.66</v>
      </c>
      <c r="F267" s="214">
        <v>2500</v>
      </c>
      <c r="G267" s="214">
        <v>5000</v>
      </c>
      <c r="H267" s="214">
        <f t="shared" si="155"/>
        <v>5000</v>
      </c>
      <c r="I267" s="214">
        <f t="shared" si="156"/>
        <v>5000</v>
      </c>
    </row>
    <row r="268" spans="1:59" s="89" customFormat="1">
      <c r="A268" s="266">
        <v>34</v>
      </c>
      <c r="B268" s="267"/>
      <c r="C268" s="268"/>
      <c r="D268" s="265" t="s">
        <v>98</v>
      </c>
      <c r="E268" s="209">
        <f>E269</f>
        <v>172.39</v>
      </c>
      <c r="F268" s="209">
        <f t="shared" ref="F268:G268" si="157">F269</f>
        <v>300</v>
      </c>
      <c r="G268" s="209">
        <f t="shared" si="157"/>
        <v>250</v>
      </c>
      <c r="H268" s="209">
        <f t="shared" si="155"/>
        <v>250</v>
      </c>
      <c r="I268" s="209">
        <f t="shared" si="156"/>
        <v>250</v>
      </c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</row>
    <row r="269" spans="1:59" s="89" customFormat="1" hidden="1">
      <c r="A269" s="270">
        <v>343</v>
      </c>
      <c r="B269" s="271"/>
      <c r="C269" s="272"/>
      <c r="D269" s="221" t="s">
        <v>99</v>
      </c>
      <c r="E269" s="211">
        <f>SUM(E270:E271)</f>
        <v>172.39</v>
      </c>
      <c r="F269" s="211">
        <f t="shared" ref="F269:G269" si="158">SUM(F270:F271)</f>
        <v>300</v>
      </c>
      <c r="G269" s="211">
        <f t="shared" si="158"/>
        <v>250</v>
      </c>
      <c r="H269" s="211">
        <f t="shared" si="155"/>
        <v>250</v>
      </c>
      <c r="I269" s="211">
        <f t="shared" si="156"/>
        <v>250</v>
      </c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</row>
    <row r="270" spans="1:59" s="89" customFormat="1" ht="26.25" hidden="1">
      <c r="A270" s="273">
        <v>3431</v>
      </c>
      <c r="B270" s="274"/>
      <c r="C270" s="275"/>
      <c r="D270" s="222" t="s">
        <v>100</v>
      </c>
      <c r="E270" s="214">
        <v>172.39</v>
      </c>
      <c r="F270" s="214">
        <v>300</v>
      </c>
      <c r="G270" s="214">
        <v>250</v>
      </c>
      <c r="H270" s="214">
        <f t="shared" si="155"/>
        <v>250</v>
      </c>
      <c r="I270" s="214">
        <f t="shared" si="156"/>
        <v>250</v>
      </c>
    </row>
    <row r="271" spans="1:59" s="89" customFormat="1" hidden="1">
      <c r="A271" s="273">
        <v>3433</v>
      </c>
      <c r="B271" s="274"/>
      <c r="C271" s="275"/>
      <c r="D271" s="222" t="s">
        <v>101</v>
      </c>
      <c r="E271" s="214">
        <v>0</v>
      </c>
      <c r="F271" s="214">
        <v>0</v>
      </c>
      <c r="G271" s="214">
        <v>0</v>
      </c>
      <c r="H271" s="214">
        <f t="shared" si="155"/>
        <v>0</v>
      </c>
      <c r="I271" s="214">
        <f t="shared" si="156"/>
        <v>0</v>
      </c>
    </row>
    <row r="272" spans="1:59" s="89" customFormat="1" ht="26.25">
      <c r="A272" s="266">
        <v>36</v>
      </c>
      <c r="B272" s="267"/>
      <c r="C272" s="268"/>
      <c r="D272" s="265" t="s">
        <v>294</v>
      </c>
      <c r="E272" s="209">
        <f>E273</f>
        <v>0</v>
      </c>
      <c r="F272" s="209">
        <f t="shared" ref="F272:I273" si="159">F273</f>
        <v>30</v>
      </c>
      <c r="G272" s="209">
        <f t="shared" si="159"/>
        <v>50</v>
      </c>
      <c r="H272" s="209">
        <f t="shared" si="159"/>
        <v>50</v>
      </c>
      <c r="I272" s="209">
        <f t="shared" si="159"/>
        <v>50</v>
      </c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</row>
    <row r="273" spans="1:59" s="89" customFormat="1" ht="26.25" hidden="1">
      <c r="A273" s="270">
        <v>369</v>
      </c>
      <c r="B273" s="271"/>
      <c r="C273" s="272"/>
      <c r="D273" s="221" t="s">
        <v>303</v>
      </c>
      <c r="E273" s="211">
        <f>E274</f>
        <v>0</v>
      </c>
      <c r="F273" s="211">
        <f t="shared" si="159"/>
        <v>30</v>
      </c>
      <c r="G273" s="211">
        <f t="shared" si="159"/>
        <v>50</v>
      </c>
      <c r="H273" s="211">
        <f t="shared" si="159"/>
        <v>50</v>
      </c>
      <c r="I273" s="211">
        <f t="shared" si="159"/>
        <v>50</v>
      </c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</row>
    <row r="274" spans="1:59" s="89" customFormat="1" ht="28.5" hidden="1" customHeight="1">
      <c r="A274" s="273">
        <v>3691</v>
      </c>
      <c r="B274" s="274"/>
      <c r="C274" s="275"/>
      <c r="D274" s="233" t="s">
        <v>302</v>
      </c>
      <c r="E274" s="214">
        <v>0</v>
      </c>
      <c r="F274" s="214">
        <v>30</v>
      </c>
      <c r="G274" s="214">
        <v>50</v>
      </c>
      <c r="H274" s="214">
        <f>G274</f>
        <v>50</v>
      </c>
      <c r="I274" s="214">
        <f>H274</f>
        <v>50</v>
      </c>
    </row>
    <row r="275" spans="1:59" s="89" customFormat="1">
      <c r="A275" s="266">
        <v>38</v>
      </c>
      <c r="B275" s="267"/>
      <c r="C275" s="268"/>
      <c r="D275" s="276" t="s">
        <v>106</v>
      </c>
      <c r="E275" s="209">
        <f>E276</f>
        <v>82.87</v>
      </c>
      <c r="F275" s="209">
        <f t="shared" ref="F275:G276" si="160">F276</f>
        <v>0</v>
      </c>
      <c r="G275" s="209">
        <f t="shared" si="160"/>
        <v>0</v>
      </c>
      <c r="H275" s="209">
        <f t="shared" si="155"/>
        <v>0</v>
      </c>
      <c r="I275" s="209">
        <f t="shared" si="156"/>
        <v>0</v>
      </c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</row>
    <row r="276" spans="1:59" hidden="1">
      <c r="A276" s="33">
        <v>381</v>
      </c>
      <c r="B276" s="70"/>
      <c r="C276" s="71"/>
      <c r="D276" s="29" t="s">
        <v>40</v>
      </c>
      <c r="E276" s="10">
        <f>E277</f>
        <v>82.87</v>
      </c>
      <c r="F276" s="10">
        <f t="shared" si="160"/>
        <v>0</v>
      </c>
      <c r="G276" s="10">
        <f t="shared" si="160"/>
        <v>0</v>
      </c>
      <c r="H276" s="10">
        <f t="shared" si="155"/>
        <v>0</v>
      </c>
      <c r="I276" s="10">
        <f t="shared" si="156"/>
        <v>0</v>
      </c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</row>
    <row r="277" spans="1:59" hidden="1">
      <c r="A277" s="72">
        <v>3812</v>
      </c>
      <c r="B277" s="73"/>
      <c r="C277" s="74"/>
      <c r="D277" s="30" t="s">
        <v>107</v>
      </c>
      <c r="E277" s="12">
        <v>82.87</v>
      </c>
      <c r="F277" s="12">
        <v>0</v>
      </c>
      <c r="G277" s="12">
        <v>0</v>
      </c>
      <c r="H277" s="12">
        <f t="shared" si="155"/>
        <v>0</v>
      </c>
      <c r="I277" s="12">
        <f t="shared" si="156"/>
        <v>0</v>
      </c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/>
      <c r="AH277" s="89"/>
      <c r="AI277" s="89"/>
      <c r="AJ277" s="89"/>
      <c r="AK277" s="89"/>
      <c r="AL277" s="89"/>
      <c r="AM277" s="89"/>
      <c r="AN277" s="89"/>
      <c r="AO277" s="89"/>
      <c r="AP277" s="89"/>
      <c r="AQ277" s="89"/>
      <c r="AR277" s="89"/>
      <c r="AS277" s="89"/>
      <c r="AT277" s="89"/>
      <c r="AU277" s="89"/>
      <c r="AV277" s="89"/>
      <c r="AW277" s="89"/>
      <c r="AX277" s="89"/>
      <c r="AY277" s="89"/>
      <c r="AZ277" s="89"/>
      <c r="BA277" s="89"/>
      <c r="BB277" s="89"/>
      <c r="BC277" s="89"/>
      <c r="BD277" s="89"/>
      <c r="BE277" s="89"/>
      <c r="BF277" s="89"/>
      <c r="BG277" s="89"/>
    </row>
    <row r="278" spans="1:59" ht="15" customHeight="1">
      <c r="A278" s="331" t="s">
        <v>183</v>
      </c>
      <c r="B278" s="331"/>
      <c r="C278" s="331"/>
      <c r="D278" s="80" t="s">
        <v>35</v>
      </c>
      <c r="E278" s="14">
        <f>E279</f>
        <v>11559.23</v>
      </c>
      <c r="F278" s="14">
        <f t="shared" ref="F278:G278" si="161">F279</f>
        <v>16100</v>
      </c>
      <c r="G278" s="14">
        <f t="shared" si="161"/>
        <v>16800</v>
      </c>
      <c r="H278" s="14">
        <f t="shared" si="155"/>
        <v>16800</v>
      </c>
      <c r="I278" s="14">
        <f t="shared" si="156"/>
        <v>16800</v>
      </c>
      <c r="J278" s="93"/>
      <c r="K278" s="93"/>
      <c r="L278" s="99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  <c r="AP278" s="93"/>
      <c r="AQ278" s="93"/>
      <c r="AR278" s="93"/>
      <c r="AS278" s="93"/>
      <c r="AT278" s="93"/>
      <c r="AU278" s="93"/>
      <c r="AV278" s="93"/>
      <c r="AW278" s="93"/>
      <c r="AX278" s="93"/>
      <c r="AY278" s="93"/>
      <c r="AZ278" s="93"/>
      <c r="BA278" s="93"/>
      <c r="BB278" s="93"/>
      <c r="BC278" s="93"/>
      <c r="BD278" s="93"/>
      <c r="BE278" s="93"/>
      <c r="BF278" s="93"/>
      <c r="BG278" s="93"/>
    </row>
    <row r="279" spans="1:59">
      <c r="A279" s="67">
        <v>3</v>
      </c>
      <c r="B279" s="68"/>
      <c r="C279" s="69"/>
      <c r="D279" s="62" t="s">
        <v>51</v>
      </c>
      <c r="E279" s="6">
        <f>E280</f>
        <v>11559.23</v>
      </c>
      <c r="F279" s="6">
        <f t="shared" ref="F279:G279" si="162">F280</f>
        <v>16100</v>
      </c>
      <c r="G279" s="6">
        <f t="shared" si="162"/>
        <v>16800</v>
      </c>
      <c r="H279" s="6">
        <f t="shared" si="155"/>
        <v>16800</v>
      </c>
      <c r="I279" s="6">
        <f t="shared" si="156"/>
        <v>16800</v>
      </c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  <c r="AB279" s="94"/>
      <c r="AC279" s="94"/>
      <c r="AD279" s="94"/>
      <c r="AE279" s="94"/>
      <c r="AF279" s="94"/>
      <c r="AG279" s="94"/>
      <c r="AH279" s="94"/>
      <c r="AI279" s="94"/>
      <c r="AJ279" s="94"/>
      <c r="AK279" s="94"/>
      <c r="AL279" s="94"/>
      <c r="AM279" s="94"/>
      <c r="AN279" s="94"/>
      <c r="AO279" s="94"/>
      <c r="AP279" s="94"/>
      <c r="AQ279" s="94"/>
      <c r="AR279" s="94"/>
      <c r="AS279" s="94"/>
      <c r="AT279" s="94"/>
      <c r="AU279" s="94"/>
      <c r="AV279" s="94"/>
      <c r="AW279" s="94"/>
      <c r="AX279" s="94"/>
      <c r="AY279" s="94"/>
      <c r="AZ279" s="94"/>
      <c r="BA279" s="94"/>
      <c r="BB279" s="94"/>
      <c r="BC279" s="94"/>
      <c r="BD279" s="94"/>
      <c r="BE279" s="94"/>
      <c r="BF279" s="94"/>
      <c r="BG279" s="94"/>
    </row>
    <row r="280" spans="1:59" s="89" customFormat="1">
      <c r="A280" s="266">
        <v>32</v>
      </c>
      <c r="B280" s="267"/>
      <c r="C280" s="268"/>
      <c r="D280" s="265" t="s">
        <v>61</v>
      </c>
      <c r="E280" s="209">
        <f>E281+E285+E292+E301</f>
        <v>11559.23</v>
      </c>
      <c r="F280" s="209">
        <f t="shared" ref="F280:G280" si="163">F281+F285+F292+F301</f>
        <v>16100</v>
      </c>
      <c r="G280" s="209">
        <f t="shared" si="163"/>
        <v>16800</v>
      </c>
      <c r="H280" s="209">
        <f t="shared" si="155"/>
        <v>16800</v>
      </c>
      <c r="I280" s="209">
        <f t="shared" si="156"/>
        <v>16800</v>
      </c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</row>
    <row r="281" spans="1:59" hidden="1">
      <c r="A281" s="33">
        <v>321</v>
      </c>
      <c r="B281" s="70"/>
      <c r="C281" s="71"/>
      <c r="D281" s="25" t="s">
        <v>62</v>
      </c>
      <c r="E281" s="10">
        <f>SUM(E282:E284)</f>
        <v>0</v>
      </c>
      <c r="F281" s="10">
        <f t="shared" ref="F281:G281" si="164">SUM(F282:F284)</f>
        <v>0</v>
      </c>
      <c r="G281" s="10">
        <f t="shared" si="164"/>
        <v>0</v>
      </c>
      <c r="H281" s="10">
        <f t="shared" si="155"/>
        <v>0</v>
      </c>
      <c r="I281" s="10">
        <f t="shared" si="156"/>
        <v>0</v>
      </c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</row>
    <row r="282" spans="1:59" hidden="1">
      <c r="A282" s="72">
        <v>3211</v>
      </c>
      <c r="B282" s="73"/>
      <c r="C282" s="74"/>
      <c r="D282" s="26" t="s">
        <v>63</v>
      </c>
      <c r="E282" s="12">
        <v>0</v>
      </c>
      <c r="F282" s="12">
        <v>0</v>
      </c>
      <c r="G282" s="12">
        <v>0</v>
      </c>
      <c r="H282" s="12">
        <f t="shared" si="155"/>
        <v>0</v>
      </c>
      <c r="I282" s="12">
        <f t="shared" si="156"/>
        <v>0</v>
      </c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E282" s="89"/>
      <c r="AF282" s="89"/>
      <c r="AG282" s="89"/>
      <c r="AH282" s="89"/>
      <c r="AI282" s="89"/>
      <c r="AJ282" s="89"/>
      <c r="AK282" s="89"/>
      <c r="AL282" s="89"/>
      <c r="AM282" s="89"/>
      <c r="AN282" s="89"/>
      <c r="AO282" s="89"/>
      <c r="AP282" s="89"/>
      <c r="AQ282" s="89"/>
      <c r="AR282" s="89"/>
      <c r="AS282" s="89"/>
      <c r="AT282" s="89"/>
      <c r="AU282" s="89"/>
      <c r="AV282" s="89"/>
      <c r="AW282" s="89"/>
      <c r="AX282" s="89"/>
      <c r="AY282" s="89"/>
      <c r="AZ282" s="89"/>
      <c r="BA282" s="89"/>
      <c r="BB282" s="89"/>
      <c r="BC282" s="89"/>
      <c r="BD282" s="89"/>
      <c r="BE282" s="89"/>
      <c r="BF282" s="89"/>
      <c r="BG282" s="89"/>
    </row>
    <row r="283" spans="1:59" hidden="1">
      <c r="A283" s="72">
        <v>3213</v>
      </c>
      <c r="B283" s="73"/>
      <c r="C283" s="74"/>
      <c r="D283" s="26" t="s">
        <v>65</v>
      </c>
      <c r="E283" s="12">
        <v>0</v>
      </c>
      <c r="F283" s="12">
        <v>0</v>
      </c>
      <c r="G283" s="12">
        <v>0</v>
      </c>
      <c r="H283" s="12">
        <f t="shared" si="155"/>
        <v>0</v>
      </c>
      <c r="I283" s="12">
        <f t="shared" si="156"/>
        <v>0</v>
      </c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  <c r="AD283" s="89"/>
      <c r="AE283" s="89"/>
      <c r="AF283" s="89"/>
      <c r="AG283" s="89"/>
      <c r="AH283" s="89"/>
      <c r="AI283" s="89"/>
      <c r="AJ283" s="89"/>
      <c r="AK283" s="89"/>
      <c r="AL283" s="89"/>
      <c r="AM283" s="89"/>
      <c r="AN283" s="89"/>
      <c r="AO283" s="89"/>
      <c r="AP283" s="89"/>
      <c r="AQ283" s="89"/>
      <c r="AR283" s="89"/>
      <c r="AS283" s="89"/>
      <c r="AT283" s="89"/>
      <c r="AU283" s="89"/>
      <c r="AV283" s="89"/>
      <c r="AW283" s="89"/>
      <c r="AX283" s="89"/>
      <c r="AY283" s="89"/>
      <c r="AZ283" s="89"/>
      <c r="BA283" s="89"/>
      <c r="BB283" s="89"/>
      <c r="BC283" s="89"/>
      <c r="BD283" s="89"/>
      <c r="BE283" s="89"/>
      <c r="BF283" s="89"/>
      <c r="BG283" s="89"/>
    </row>
    <row r="284" spans="1:59" ht="26.25" hidden="1">
      <c r="A284" s="72">
        <v>3214</v>
      </c>
      <c r="B284" s="73"/>
      <c r="C284" s="74"/>
      <c r="D284" s="26" t="s">
        <v>66</v>
      </c>
      <c r="E284" s="12">
        <v>0</v>
      </c>
      <c r="F284" s="12">
        <v>0</v>
      </c>
      <c r="G284" s="12">
        <v>0</v>
      </c>
      <c r="H284" s="12">
        <f t="shared" si="155"/>
        <v>0</v>
      </c>
      <c r="I284" s="12">
        <f t="shared" si="156"/>
        <v>0</v>
      </c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89"/>
      <c r="AE284" s="89"/>
      <c r="AF284" s="89"/>
      <c r="AG284" s="89"/>
      <c r="AH284" s="89"/>
      <c r="AI284" s="89"/>
      <c r="AJ284" s="89"/>
      <c r="AK284" s="89"/>
      <c r="AL284" s="89"/>
      <c r="AM284" s="89"/>
      <c r="AN284" s="89"/>
      <c r="AO284" s="89"/>
      <c r="AP284" s="89"/>
      <c r="AQ284" s="89"/>
      <c r="AR284" s="89"/>
      <c r="AS284" s="89"/>
      <c r="AT284" s="89"/>
      <c r="AU284" s="89"/>
      <c r="AV284" s="89"/>
      <c r="AW284" s="89"/>
      <c r="AX284" s="89"/>
      <c r="AY284" s="89"/>
      <c r="AZ284" s="89"/>
      <c r="BA284" s="89"/>
      <c r="BB284" s="89"/>
      <c r="BC284" s="89"/>
      <c r="BD284" s="89"/>
      <c r="BE284" s="89"/>
      <c r="BF284" s="89"/>
      <c r="BG284" s="89"/>
    </row>
    <row r="285" spans="1:59" hidden="1">
      <c r="A285" s="33">
        <v>322</v>
      </c>
      <c r="B285" s="70"/>
      <c r="C285" s="71"/>
      <c r="D285" s="25" t="s">
        <v>67</v>
      </c>
      <c r="E285" s="10">
        <f>SUM(E286:E291)</f>
        <v>7784.62</v>
      </c>
      <c r="F285" s="10">
        <f t="shared" ref="F285:G285" si="165">SUM(F286:F291)</f>
        <v>11500</v>
      </c>
      <c r="G285" s="10">
        <f t="shared" si="165"/>
        <v>11500</v>
      </c>
      <c r="H285" s="10">
        <f t="shared" si="155"/>
        <v>11500</v>
      </c>
      <c r="I285" s="10">
        <f t="shared" si="156"/>
        <v>11500</v>
      </c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89"/>
      <c r="AD285" s="89"/>
      <c r="AE285" s="89"/>
      <c r="AF285" s="89"/>
      <c r="AG285" s="89"/>
      <c r="AH285" s="89"/>
      <c r="AI285" s="89"/>
      <c r="AJ285" s="89"/>
      <c r="AK285" s="89"/>
      <c r="AL285" s="89"/>
      <c r="AM285" s="89"/>
      <c r="AN285" s="89"/>
      <c r="AO285" s="89"/>
      <c r="AP285" s="89"/>
      <c r="AQ285" s="89"/>
      <c r="AR285" s="89"/>
      <c r="AS285" s="89"/>
      <c r="AT285" s="89"/>
      <c r="AU285" s="89"/>
      <c r="AV285" s="89"/>
      <c r="AW285" s="89"/>
      <c r="AX285" s="89"/>
      <c r="AY285" s="89"/>
      <c r="AZ285" s="89"/>
      <c r="BA285" s="89"/>
      <c r="BB285" s="89"/>
      <c r="BC285" s="89"/>
      <c r="BD285" s="89"/>
      <c r="BE285" s="89"/>
      <c r="BF285" s="89"/>
      <c r="BG285" s="89"/>
    </row>
    <row r="286" spans="1:59" hidden="1">
      <c r="A286" s="72">
        <v>3221</v>
      </c>
      <c r="B286" s="73"/>
      <c r="C286" s="74"/>
      <c r="D286" s="26" t="s">
        <v>90</v>
      </c>
      <c r="E286" s="12">
        <v>5179.78</v>
      </c>
      <c r="F286" s="12">
        <v>7000</v>
      </c>
      <c r="G286" s="12">
        <v>7000</v>
      </c>
      <c r="H286" s="12">
        <f t="shared" si="155"/>
        <v>7000</v>
      </c>
      <c r="I286" s="12">
        <f t="shared" si="156"/>
        <v>7000</v>
      </c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E286" s="89"/>
      <c r="AF286" s="89"/>
      <c r="AG286" s="89"/>
      <c r="AH286" s="89"/>
      <c r="AI286" s="89"/>
      <c r="AJ286" s="89"/>
      <c r="AK286" s="89"/>
      <c r="AL286" s="89"/>
      <c r="AM286" s="89"/>
      <c r="AN286" s="89"/>
      <c r="AO286" s="89"/>
      <c r="AP286" s="89"/>
      <c r="AQ286" s="89"/>
      <c r="AR286" s="89"/>
      <c r="AS286" s="89"/>
      <c r="AT286" s="89"/>
      <c r="AU286" s="89"/>
      <c r="AV286" s="89"/>
      <c r="AW286" s="89"/>
      <c r="AX286" s="89"/>
      <c r="AY286" s="89"/>
      <c r="AZ286" s="89"/>
      <c r="BA286" s="89"/>
      <c r="BB286" s="89"/>
      <c r="BC286" s="89"/>
      <c r="BD286" s="89"/>
      <c r="BE286" s="89"/>
      <c r="BF286" s="89"/>
      <c r="BG286" s="89"/>
    </row>
    <row r="287" spans="1:59" hidden="1">
      <c r="A287" s="72">
        <v>3222</v>
      </c>
      <c r="B287" s="73"/>
      <c r="C287" s="74"/>
      <c r="D287" s="26" t="s">
        <v>69</v>
      </c>
      <c r="E287" s="12">
        <v>0</v>
      </c>
      <c r="F287" s="12">
        <v>1000</v>
      </c>
      <c r="G287" s="12">
        <v>1000</v>
      </c>
      <c r="H287" s="12">
        <f t="shared" si="155"/>
        <v>1000</v>
      </c>
      <c r="I287" s="12">
        <f t="shared" si="156"/>
        <v>1000</v>
      </c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E287" s="89"/>
      <c r="AF287" s="89"/>
      <c r="AG287" s="89"/>
      <c r="AH287" s="89"/>
      <c r="AI287" s="89"/>
      <c r="AJ287" s="89"/>
      <c r="AK287" s="89"/>
      <c r="AL287" s="89"/>
      <c r="AM287" s="89"/>
      <c r="AN287" s="89"/>
      <c r="AO287" s="89"/>
      <c r="AP287" s="89"/>
      <c r="AQ287" s="89"/>
      <c r="AR287" s="89"/>
      <c r="AS287" s="89"/>
      <c r="AT287" s="89"/>
      <c r="AU287" s="89"/>
      <c r="AV287" s="89"/>
      <c r="AW287" s="89"/>
      <c r="AX287" s="89"/>
      <c r="AY287" s="89"/>
      <c r="AZ287" s="89"/>
      <c r="BA287" s="89"/>
      <c r="BB287" s="89"/>
      <c r="BC287" s="89"/>
      <c r="BD287" s="89"/>
      <c r="BE287" s="89"/>
      <c r="BF287" s="89"/>
      <c r="BG287" s="89"/>
    </row>
    <row r="288" spans="1:59" hidden="1">
      <c r="A288" s="72">
        <v>3223</v>
      </c>
      <c r="B288" s="73"/>
      <c r="C288" s="74"/>
      <c r="D288" s="26" t="s">
        <v>70</v>
      </c>
      <c r="E288" s="12">
        <v>0</v>
      </c>
      <c r="F288" s="12">
        <v>0</v>
      </c>
      <c r="G288" s="12">
        <v>0</v>
      </c>
      <c r="H288" s="12">
        <f t="shared" si="155"/>
        <v>0</v>
      </c>
      <c r="I288" s="12">
        <f t="shared" si="156"/>
        <v>0</v>
      </c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/>
      <c r="AH288" s="89"/>
      <c r="AI288" s="89"/>
      <c r="AJ288" s="89"/>
      <c r="AK288" s="89"/>
      <c r="AL288" s="89"/>
      <c r="AM288" s="89"/>
      <c r="AN288" s="89"/>
      <c r="AO288" s="89"/>
      <c r="AP288" s="89"/>
      <c r="AQ288" s="89"/>
      <c r="AR288" s="89"/>
      <c r="AS288" s="89"/>
      <c r="AT288" s="89"/>
      <c r="AU288" s="89"/>
      <c r="AV288" s="89"/>
      <c r="AW288" s="89"/>
      <c r="AX288" s="89"/>
      <c r="AY288" s="89"/>
      <c r="AZ288" s="89"/>
      <c r="BA288" s="89"/>
      <c r="BB288" s="89"/>
      <c r="BC288" s="89"/>
      <c r="BD288" s="89"/>
      <c r="BE288" s="89"/>
      <c r="BF288" s="89"/>
      <c r="BG288" s="89"/>
    </row>
    <row r="289" spans="1:59" ht="26.25" hidden="1">
      <c r="A289" s="72">
        <v>3224</v>
      </c>
      <c r="B289" s="73"/>
      <c r="C289" s="74"/>
      <c r="D289" s="26" t="s">
        <v>71</v>
      </c>
      <c r="E289" s="12">
        <v>2560.91</v>
      </c>
      <c r="F289" s="12">
        <v>1500</v>
      </c>
      <c r="G289" s="12">
        <v>1500</v>
      </c>
      <c r="H289" s="12">
        <f t="shared" si="155"/>
        <v>1500</v>
      </c>
      <c r="I289" s="12">
        <f t="shared" si="156"/>
        <v>1500</v>
      </c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89"/>
      <c r="AN289" s="89"/>
      <c r="AO289" s="89"/>
      <c r="AP289" s="89"/>
      <c r="AQ289" s="89"/>
      <c r="AR289" s="89"/>
      <c r="AS289" s="89"/>
      <c r="AT289" s="89"/>
      <c r="AU289" s="89"/>
      <c r="AV289" s="89"/>
      <c r="AW289" s="89"/>
      <c r="AX289" s="89"/>
      <c r="AY289" s="89"/>
      <c r="AZ289" s="89"/>
      <c r="BA289" s="89"/>
      <c r="BB289" s="89"/>
      <c r="BC289" s="89"/>
      <c r="BD289" s="89"/>
      <c r="BE289" s="89"/>
      <c r="BF289" s="89"/>
      <c r="BG289" s="89"/>
    </row>
    <row r="290" spans="1:59" hidden="1">
      <c r="A290" s="72">
        <v>3225</v>
      </c>
      <c r="B290" s="73"/>
      <c r="C290" s="74"/>
      <c r="D290" s="26" t="s">
        <v>91</v>
      </c>
      <c r="E290" s="12">
        <v>43.93</v>
      </c>
      <c r="F290" s="12">
        <v>2000</v>
      </c>
      <c r="G290" s="12">
        <v>2000</v>
      </c>
      <c r="H290" s="12">
        <f t="shared" si="155"/>
        <v>2000</v>
      </c>
      <c r="I290" s="12">
        <f t="shared" si="156"/>
        <v>2000</v>
      </c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89"/>
      <c r="AN290" s="89"/>
      <c r="AO290" s="89"/>
      <c r="AP290" s="89"/>
      <c r="AQ290" s="89"/>
      <c r="AR290" s="89"/>
      <c r="AS290" s="89"/>
      <c r="AT290" s="89"/>
      <c r="AU290" s="89"/>
      <c r="AV290" s="89"/>
      <c r="AW290" s="89"/>
      <c r="AX290" s="89"/>
      <c r="AY290" s="89"/>
      <c r="AZ290" s="89"/>
      <c r="BA290" s="89"/>
      <c r="BB290" s="89"/>
      <c r="BC290" s="89"/>
      <c r="BD290" s="89"/>
      <c r="BE290" s="89"/>
      <c r="BF290" s="89"/>
      <c r="BG290" s="89"/>
    </row>
    <row r="291" spans="1:59" hidden="1">
      <c r="A291" s="72">
        <v>3227</v>
      </c>
      <c r="B291" s="73"/>
      <c r="C291" s="74"/>
      <c r="D291" s="26" t="s">
        <v>92</v>
      </c>
      <c r="E291" s="12">
        <v>0</v>
      </c>
      <c r="F291" s="12">
        <v>0</v>
      </c>
      <c r="G291" s="12">
        <v>0</v>
      </c>
      <c r="H291" s="12">
        <f t="shared" si="155"/>
        <v>0</v>
      </c>
      <c r="I291" s="12">
        <f t="shared" si="156"/>
        <v>0</v>
      </c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89"/>
      <c r="AJ291" s="89"/>
      <c r="AK291" s="89"/>
      <c r="AL291" s="89"/>
      <c r="AM291" s="89"/>
      <c r="AN291" s="89"/>
      <c r="AO291" s="89"/>
      <c r="AP291" s="89"/>
      <c r="AQ291" s="89"/>
      <c r="AR291" s="89"/>
      <c r="AS291" s="89"/>
      <c r="AT291" s="89"/>
      <c r="AU291" s="89"/>
      <c r="AV291" s="89"/>
      <c r="AW291" s="89"/>
      <c r="AX291" s="89"/>
      <c r="AY291" s="89"/>
      <c r="AZ291" s="89"/>
      <c r="BA291" s="89"/>
      <c r="BB291" s="89"/>
      <c r="BC291" s="89"/>
      <c r="BD291" s="89"/>
      <c r="BE291" s="89"/>
      <c r="BF291" s="89"/>
      <c r="BG291" s="89"/>
    </row>
    <row r="292" spans="1:59" hidden="1">
      <c r="A292" s="33">
        <v>323</v>
      </c>
      <c r="B292" s="70"/>
      <c r="C292" s="71"/>
      <c r="D292" s="25" t="s">
        <v>74</v>
      </c>
      <c r="E292" s="10">
        <f>SUM(E293:E300)</f>
        <v>2213.87</v>
      </c>
      <c r="F292" s="10">
        <f t="shared" ref="F292:G292" si="166">SUM(F293:F300)</f>
        <v>2600</v>
      </c>
      <c r="G292" s="10">
        <f t="shared" si="166"/>
        <v>3300</v>
      </c>
      <c r="H292" s="10">
        <f t="shared" si="155"/>
        <v>3300</v>
      </c>
      <c r="I292" s="10">
        <f t="shared" si="156"/>
        <v>3300</v>
      </c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  <c r="AD292" s="89"/>
      <c r="AE292" s="89"/>
      <c r="AF292" s="89"/>
      <c r="AG292" s="89"/>
      <c r="AH292" s="89"/>
      <c r="AI292" s="89"/>
      <c r="AJ292" s="89"/>
      <c r="AK292" s="89"/>
      <c r="AL292" s="89"/>
      <c r="AM292" s="89"/>
      <c r="AN292" s="89"/>
      <c r="AO292" s="89"/>
      <c r="AP292" s="89"/>
      <c r="AQ292" s="89"/>
      <c r="AR292" s="89"/>
      <c r="AS292" s="89"/>
      <c r="AT292" s="89"/>
      <c r="AU292" s="89"/>
      <c r="AV292" s="89"/>
      <c r="AW292" s="89"/>
      <c r="AX292" s="89"/>
      <c r="AY292" s="89"/>
      <c r="AZ292" s="89"/>
      <c r="BA292" s="89"/>
      <c r="BB292" s="89"/>
      <c r="BC292" s="89"/>
      <c r="BD292" s="89"/>
      <c r="BE292" s="89"/>
      <c r="BF292" s="89"/>
      <c r="BG292" s="89"/>
    </row>
    <row r="293" spans="1:59" hidden="1">
      <c r="A293" s="72">
        <v>3231</v>
      </c>
      <c r="B293" s="73"/>
      <c r="C293" s="74"/>
      <c r="D293" s="26" t="s">
        <v>75</v>
      </c>
      <c r="E293" s="12">
        <v>0</v>
      </c>
      <c r="F293" s="12">
        <v>1100</v>
      </c>
      <c r="G293" s="12">
        <v>1000</v>
      </c>
      <c r="H293" s="12">
        <f t="shared" si="155"/>
        <v>1000</v>
      </c>
      <c r="I293" s="12">
        <f t="shared" si="156"/>
        <v>1000</v>
      </c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89"/>
      <c r="AD293" s="89"/>
      <c r="AE293" s="89"/>
      <c r="AF293" s="89"/>
      <c r="AG293" s="89"/>
      <c r="AH293" s="89"/>
      <c r="AI293" s="89"/>
      <c r="AJ293" s="89"/>
      <c r="AK293" s="89"/>
      <c r="AL293" s="89"/>
      <c r="AM293" s="89"/>
      <c r="AN293" s="89"/>
      <c r="AO293" s="89"/>
      <c r="AP293" s="89"/>
      <c r="AQ293" s="89"/>
      <c r="AR293" s="89"/>
      <c r="AS293" s="89"/>
      <c r="AT293" s="89"/>
      <c r="AU293" s="89"/>
      <c r="AV293" s="89"/>
      <c r="AW293" s="89"/>
      <c r="AX293" s="89"/>
      <c r="AY293" s="89"/>
      <c r="AZ293" s="89"/>
      <c r="BA293" s="89"/>
      <c r="BB293" s="89"/>
      <c r="BC293" s="89"/>
      <c r="BD293" s="89"/>
      <c r="BE293" s="89"/>
      <c r="BF293" s="89"/>
      <c r="BG293" s="89"/>
    </row>
    <row r="294" spans="1:59" ht="26.25" hidden="1">
      <c r="A294" s="72">
        <v>3232</v>
      </c>
      <c r="B294" s="73"/>
      <c r="C294" s="74"/>
      <c r="D294" s="26" t="s">
        <v>76</v>
      </c>
      <c r="E294" s="12">
        <v>138.75</v>
      </c>
      <c r="F294" s="12">
        <v>0</v>
      </c>
      <c r="G294" s="12">
        <v>200</v>
      </c>
      <c r="H294" s="12">
        <f t="shared" si="155"/>
        <v>200</v>
      </c>
      <c r="I294" s="12">
        <f t="shared" si="156"/>
        <v>200</v>
      </c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  <c r="AB294" s="89"/>
      <c r="AC294" s="89"/>
      <c r="AD294" s="89"/>
      <c r="AE294" s="89"/>
      <c r="AF294" s="89"/>
      <c r="AG294" s="89"/>
      <c r="AH294" s="89"/>
      <c r="AI294" s="89"/>
      <c r="AJ294" s="89"/>
      <c r="AK294" s="89"/>
      <c r="AL294" s="89"/>
      <c r="AM294" s="89"/>
      <c r="AN294" s="89"/>
      <c r="AO294" s="89"/>
      <c r="AP294" s="89"/>
      <c r="AQ294" s="89"/>
      <c r="AR294" s="89"/>
      <c r="AS294" s="89"/>
      <c r="AT294" s="89"/>
      <c r="AU294" s="89"/>
      <c r="AV294" s="89"/>
      <c r="AW294" s="89"/>
      <c r="AX294" s="89"/>
      <c r="AY294" s="89"/>
      <c r="AZ294" s="89"/>
      <c r="BA294" s="89"/>
      <c r="BB294" s="89"/>
      <c r="BC294" s="89"/>
      <c r="BD294" s="89"/>
      <c r="BE294" s="89"/>
      <c r="BF294" s="89"/>
      <c r="BG294" s="89"/>
    </row>
    <row r="295" spans="1:59" hidden="1">
      <c r="A295" s="72">
        <v>3233</v>
      </c>
      <c r="B295" s="73"/>
      <c r="C295" s="74"/>
      <c r="D295" s="26" t="s">
        <v>77</v>
      </c>
      <c r="E295" s="12">
        <v>0</v>
      </c>
      <c r="F295" s="12">
        <v>0</v>
      </c>
      <c r="G295" s="12">
        <v>0</v>
      </c>
      <c r="H295" s="12">
        <f t="shared" si="155"/>
        <v>0</v>
      </c>
      <c r="I295" s="12">
        <f t="shared" si="156"/>
        <v>0</v>
      </c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  <c r="AB295" s="89"/>
      <c r="AC295" s="89"/>
      <c r="AD295" s="89"/>
      <c r="AE295" s="89"/>
      <c r="AF295" s="89"/>
      <c r="AG295" s="89"/>
      <c r="AH295" s="89"/>
      <c r="AI295" s="89"/>
      <c r="AJ295" s="89"/>
      <c r="AK295" s="89"/>
      <c r="AL295" s="89"/>
      <c r="AM295" s="89"/>
      <c r="AN295" s="89"/>
      <c r="AO295" s="89"/>
      <c r="AP295" s="89"/>
      <c r="AQ295" s="89"/>
      <c r="AR295" s="89"/>
      <c r="AS295" s="89"/>
      <c r="AT295" s="89"/>
      <c r="AU295" s="89"/>
      <c r="AV295" s="89"/>
      <c r="AW295" s="89"/>
      <c r="AX295" s="89"/>
      <c r="AY295" s="89"/>
      <c r="AZ295" s="89"/>
      <c r="BA295" s="89"/>
      <c r="BB295" s="89"/>
      <c r="BC295" s="89"/>
      <c r="BD295" s="89"/>
      <c r="BE295" s="89"/>
      <c r="BF295" s="89"/>
      <c r="BG295" s="89"/>
    </row>
    <row r="296" spans="1:59" hidden="1">
      <c r="A296" s="72">
        <v>3234</v>
      </c>
      <c r="B296" s="73"/>
      <c r="C296" s="74"/>
      <c r="D296" s="26" t="s">
        <v>78</v>
      </c>
      <c r="E296" s="12">
        <v>0</v>
      </c>
      <c r="F296" s="12">
        <v>0</v>
      </c>
      <c r="G296" s="12">
        <v>0</v>
      </c>
      <c r="H296" s="12">
        <f t="shared" si="155"/>
        <v>0</v>
      </c>
      <c r="I296" s="12">
        <f t="shared" si="156"/>
        <v>0</v>
      </c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  <c r="AD296" s="89"/>
      <c r="AE296" s="89"/>
      <c r="AF296" s="89"/>
      <c r="AG296" s="89"/>
      <c r="AH296" s="89"/>
      <c r="AI296" s="89"/>
      <c r="AJ296" s="89"/>
      <c r="AK296" s="89"/>
      <c r="AL296" s="89"/>
      <c r="AM296" s="89"/>
      <c r="AN296" s="89"/>
      <c r="AO296" s="89"/>
      <c r="AP296" s="89"/>
      <c r="AQ296" s="89"/>
      <c r="AR296" s="89"/>
      <c r="AS296" s="89"/>
      <c r="AT296" s="89"/>
      <c r="AU296" s="89"/>
      <c r="AV296" s="89"/>
      <c r="AW296" s="89"/>
      <c r="AX296" s="89"/>
      <c r="AY296" s="89"/>
      <c r="AZ296" s="89"/>
      <c r="BA296" s="89"/>
      <c r="BB296" s="89"/>
      <c r="BC296" s="89"/>
      <c r="BD296" s="89"/>
      <c r="BE296" s="89"/>
      <c r="BF296" s="89"/>
      <c r="BG296" s="89"/>
    </row>
    <row r="297" spans="1:59" hidden="1">
      <c r="A297" s="72">
        <v>3236</v>
      </c>
      <c r="B297" s="73"/>
      <c r="C297" s="74"/>
      <c r="D297" s="26" t="s">
        <v>80</v>
      </c>
      <c r="E297" s="12">
        <v>0</v>
      </c>
      <c r="F297" s="12">
        <v>0</v>
      </c>
      <c r="G297" s="12">
        <v>0</v>
      </c>
      <c r="H297" s="12">
        <f t="shared" si="155"/>
        <v>0</v>
      </c>
      <c r="I297" s="12">
        <f t="shared" si="156"/>
        <v>0</v>
      </c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89"/>
      <c r="AK297" s="89"/>
      <c r="AL297" s="89"/>
      <c r="AM297" s="89"/>
      <c r="AN297" s="89"/>
      <c r="AO297" s="89"/>
      <c r="AP297" s="89"/>
      <c r="AQ297" s="89"/>
      <c r="AR297" s="89"/>
      <c r="AS297" s="89"/>
      <c r="AT297" s="89"/>
      <c r="AU297" s="89"/>
      <c r="AV297" s="89"/>
      <c r="AW297" s="89"/>
      <c r="AX297" s="89"/>
      <c r="AY297" s="89"/>
      <c r="AZ297" s="89"/>
      <c r="BA297" s="89"/>
      <c r="BB297" s="89"/>
      <c r="BC297" s="89"/>
      <c r="BD297" s="89"/>
      <c r="BE297" s="89"/>
      <c r="BF297" s="89"/>
      <c r="BG297" s="89"/>
    </row>
    <row r="298" spans="1:59" hidden="1">
      <c r="A298" s="72">
        <v>3237</v>
      </c>
      <c r="B298" s="73"/>
      <c r="C298" s="74"/>
      <c r="D298" s="26" t="s">
        <v>81</v>
      </c>
      <c r="E298" s="12">
        <v>0</v>
      </c>
      <c r="F298" s="12">
        <v>0</v>
      </c>
      <c r="G298" s="12">
        <v>0</v>
      </c>
      <c r="H298" s="12">
        <f t="shared" si="155"/>
        <v>0</v>
      </c>
      <c r="I298" s="12">
        <f t="shared" si="156"/>
        <v>0</v>
      </c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89"/>
      <c r="AF298" s="89"/>
      <c r="AG298" s="89"/>
      <c r="AH298" s="89"/>
      <c r="AI298" s="89"/>
      <c r="AJ298" s="89"/>
      <c r="AK298" s="89"/>
      <c r="AL298" s="89"/>
      <c r="AM298" s="89"/>
      <c r="AN298" s="89"/>
      <c r="AO298" s="89"/>
      <c r="AP298" s="89"/>
      <c r="AQ298" s="89"/>
      <c r="AR298" s="89"/>
      <c r="AS298" s="89"/>
      <c r="AT298" s="89"/>
      <c r="AU298" s="89"/>
      <c r="AV298" s="89"/>
      <c r="AW298" s="89"/>
      <c r="AX298" s="89"/>
      <c r="AY298" s="89"/>
      <c r="AZ298" s="89"/>
      <c r="BA298" s="89"/>
      <c r="BB298" s="89"/>
      <c r="BC298" s="89"/>
      <c r="BD298" s="89"/>
      <c r="BE298" s="89"/>
      <c r="BF298" s="89"/>
      <c r="BG298" s="89"/>
    </row>
    <row r="299" spans="1:59" hidden="1">
      <c r="A299" s="72">
        <v>3238</v>
      </c>
      <c r="B299" s="73"/>
      <c r="C299" s="74"/>
      <c r="D299" s="26" t="s">
        <v>82</v>
      </c>
      <c r="E299" s="12">
        <v>0</v>
      </c>
      <c r="F299" s="12">
        <v>0</v>
      </c>
      <c r="G299" s="12">
        <v>100</v>
      </c>
      <c r="H299" s="12">
        <f t="shared" si="155"/>
        <v>100</v>
      </c>
      <c r="I299" s="12">
        <f t="shared" si="156"/>
        <v>100</v>
      </c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  <c r="AD299" s="89"/>
      <c r="AE299" s="89"/>
      <c r="AF299" s="89"/>
      <c r="AG299" s="89"/>
      <c r="AH299" s="89"/>
      <c r="AI299" s="89"/>
      <c r="AJ299" s="89"/>
      <c r="AK299" s="89"/>
      <c r="AL299" s="89"/>
      <c r="AM299" s="89"/>
      <c r="AN299" s="89"/>
      <c r="AO299" s="89"/>
      <c r="AP299" s="89"/>
      <c r="AQ299" s="89"/>
      <c r="AR299" s="89"/>
      <c r="AS299" s="89"/>
      <c r="AT299" s="89"/>
      <c r="AU299" s="89"/>
      <c r="AV299" s="89"/>
      <c r="AW299" s="89"/>
      <c r="AX299" s="89"/>
      <c r="AY299" s="89"/>
      <c r="AZ299" s="89"/>
      <c r="BA299" s="89"/>
      <c r="BB299" s="89"/>
      <c r="BC299" s="89"/>
      <c r="BD299" s="89"/>
      <c r="BE299" s="89"/>
      <c r="BF299" s="89"/>
      <c r="BG299" s="89"/>
    </row>
    <row r="300" spans="1:59" hidden="1">
      <c r="A300" s="72">
        <v>3239</v>
      </c>
      <c r="B300" s="73"/>
      <c r="C300" s="74"/>
      <c r="D300" s="26" t="s">
        <v>83</v>
      </c>
      <c r="E300" s="12">
        <v>2075.12</v>
      </c>
      <c r="F300" s="12">
        <v>1500</v>
      </c>
      <c r="G300" s="12">
        <v>2000</v>
      </c>
      <c r="H300" s="12">
        <f t="shared" si="155"/>
        <v>2000</v>
      </c>
      <c r="I300" s="12">
        <f t="shared" si="156"/>
        <v>2000</v>
      </c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89"/>
      <c r="AD300" s="89"/>
      <c r="AE300" s="89"/>
      <c r="AF300" s="89"/>
      <c r="AG300" s="89"/>
      <c r="AH300" s="89"/>
      <c r="AI300" s="89"/>
      <c r="AJ300" s="89"/>
      <c r="AK300" s="89"/>
      <c r="AL300" s="89"/>
      <c r="AM300" s="89"/>
      <c r="AN300" s="89"/>
      <c r="AO300" s="89"/>
      <c r="AP300" s="89"/>
      <c r="AQ300" s="89"/>
      <c r="AR300" s="89"/>
      <c r="AS300" s="89"/>
      <c r="AT300" s="89"/>
      <c r="AU300" s="89"/>
      <c r="AV300" s="89"/>
      <c r="AW300" s="89"/>
      <c r="AX300" s="89"/>
      <c r="AY300" s="89"/>
      <c r="AZ300" s="89"/>
      <c r="BA300" s="89"/>
      <c r="BB300" s="89"/>
      <c r="BC300" s="89"/>
      <c r="BD300" s="89"/>
      <c r="BE300" s="89"/>
      <c r="BF300" s="89"/>
      <c r="BG300" s="89"/>
    </row>
    <row r="301" spans="1:59" ht="26.25" hidden="1">
      <c r="A301" s="33">
        <v>329</v>
      </c>
      <c r="B301" s="70"/>
      <c r="C301" s="71"/>
      <c r="D301" s="25" t="s">
        <v>84</v>
      </c>
      <c r="E301" s="10">
        <f>SUM(E302:E307)</f>
        <v>1560.74</v>
      </c>
      <c r="F301" s="10">
        <f t="shared" ref="F301:G301" si="167">SUM(F302:F307)</f>
        <v>2000</v>
      </c>
      <c r="G301" s="10">
        <f t="shared" si="167"/>
        <v>2000</v>
      </c>
      <c r="H301" s="10">
        <f t="shared" si="155"/>
        <v>2000</v>
      </c>
      <c r="I301" s="10">
        <f t="shared" si="156"/>
        <v>2000</v>
      </c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</row>
    <row r="302" spans="1:59" hidden="1">
      <c r="A302" s="72">
        <v>3292</v>
      </c>
      <c r="B302" s="73"/>
      <c r="C302" s="74"/>
      <c r="D302" s="26" t="s">
        <v>86</v>
      </c>
      <c r="E302" s="12">
        <v>0</v>
      </c>
      <c r="F302" s="12">
        <v>0</v>
      </c>
      <c r="G302" s="12">
        <v>0</v>
      </c>
      <c r="H302" s="12">
        <f t="shared" si="155"/>
        <v>0</v>
      </c>
      <c r="I302" s="12">
        <f t="shared" si="156"/>
        <v>0</v>
      </c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89"/>
      <c r="AD302" s="89"/>
      <c r="AE302" s="89"/>
      <c r="AF302" s="89"/>
      <c r="AG302" s="89"/>
      <c r="AH302" s="89"/>
      <c r="AI302" s="89"/>
      <c r="AJ302" s="89"/>
      <c r="AK302" s="89"/>
      <c r="AL302" s="89"/>
      <c r="AM302" s="89"/>
      <c r="AN302" s="89"/>
      <c r="AO302" s="89"/>
      <c r="AP302" s="89"/>
      <c r="AQ302" s="89"/>
      <c r="AR302" s="89"/>
      <c r="AS302" s="89"/>
      <c r="AT302" s="89"/>
      <c r="AU302" s="89"/>
      <c r="AV302" s="89"/>
      <c r="AW302" s="89"/>
      <c r="AX302" s="89"/>
      <c r="AY302" s="89"/>
      <c r="AZ302" s="89"/>
      <c r="BA302" s="89"/>
      <c r="BB302" s="89"/>
      <c r="BC302" s="89"/>
      <c r="BD302" s="89"/>
      <c r="BE302" s="89"/>
      <c r="BF302" s="89"/>
      <c r="BG302" s="89"/>
    </row>
    <row r="303" spans="1:59" hidden="1">
      <c r="A303" s="72">
        <v>3293</v>
      </c>
      <c r="B303" s="73"/>
      <c r="C303" s="74"/>
      <c r="D303" s="26" t="s">
        <v>87</v>
      </c>
      <c r="E303" s="12">
        <v>0</v>
      </c>
      <c r="F303" s="12">
        <v>0</v>
      </c>
      <c r="G303" s="12">
        <v>0</v>
      </c>
      <c r="H303" s="12">
        <f t="shared" si="155"/>
        <v>0</v>
      </c>
      <c r="I303" s="12">
        <f t="shared" si="156"/>
        <v>0</v>
      </c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89"/>
      <c r="AD303" s="89"/>
      <c r="AE303" s="89"/>
      <c r="AF303" s="89"/>
      <c r="AG303" s="89"/>
      <c r="AH303" s="89"/>
      <c r="AI303" s="89"/>
      <c r="AJ303" s="89"/>
      <c r="AK303" s="89"/>
      <c r="AL303" s="89"/>
      <c r="AM303" s="89"/>
      <c r="AN303" s="89"/>
      <c r="AO303" s="89"/>
      <c r="AP303" s="89"/>
      <c r="AQ303" s="89"/>
      <c r="AR303" s="89"/>
      <c r="AS303" s="89"/>
      <c r="AT303" s="89"/>
      <c r="AU303" s="89"/>
      <c r="AV303" s="89"/>
      <c r="AW303" s="89"/>
      <c r="AX303" s="89"/>
      <c r="AY303" s="89"/>
      <c r="AZ303" s="89"/>
      <c r="BA303" s="89"/>
      <c r="BB303" s="89"/>
      <c r="BC303" s="89"/>
      <c r="BD303" s="89"/>
      <c r="BE303" s="89"/>
      <c r="BF303" s="89"/>
      <c r="BG303" s="89"/>
    </row>
    <row r="304" spans="1:59" hidden="1">
      <c r="A304" s="72">
        <v>3294</v>
      </c>
      <c r="B304" s="73"/>
      <c r="C304" s="74"/>
      <c r="D304" s="26" t="s">
        <v>93</v>
      </c>
      <c r="E304" s="12">
        <v>0</v>
      </c>
      <c r="F304" s="12">
        <v>0</v>
      </c>
      <c r="G304" s="12">
        <v>0</v>
      </c>
      <c r="H304" s="12">
        <f t="shared" si="155"/>
        <v>0</v>
      </c>
      <c r="I304" s="12">
        <f t="shared" si="156"/>
        <v>0</v>
      </c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89"/>
      <c r="AD304" s="89"/>
      <c r="AE304" s="89"/>
      <c r="AF304" s="89"/>
      <c r="AG304" s="89"/>
      <c r="AH304" s="89"/>
      <c r="AI304" s="89"/>
      <c r="AJ304" s="89"/>
      <c r="AK304" s="89"/>
      <c r="AL304" s="89"/>
      <c r="AM304" s="89"/>
      <c r="AN304" s="89"/>
      <c r="AO304" s="89"/>
      <c r="AP304" s="89"/>
      <c r="AQ304" s="89"/>
      <c r="AR304" s="89"/>
      <c r="AS304" s="89"/>
      <c r="AT304" s="89"/>
      <c r="AU304" s="89"/>
      <c r="AV304" s="89"/>
      <c r="AW304" s="89"/>
      <c r="AX304" s="89"/>
      <c r="AY304" s="89"/>
      <c r="AZ304" s="89"/>
      <c r="BA304" s="89"/>
      <c r="BB304" s="89"/>
      <c r="BC304" s="89"/>
      <c r="BD304" s="89"/>
      <c r="BE304" s="89"/>
      <c r="BF304" s="89"/>
      <c r="BG304" s="89"/>
    </row>
    <row r="305" spans="1:59" hidden="1">
      <c r="A305" s="72">
        <v>3295</v>
      </c>
      <c r="B305" s="73"/>
      <c r="C305" s="74"/>
      <c r="D305" s="26" t="s">
        <v>89</v>
      </c>
      <c r="E305" s="12">
        <v>0</v>
      </c>
      <c r="F305" s="12">
        <v>0</v>
      </c>
      <c r="G305" s="12">
        <v>0</v>
      </c>
      <c r="H305" s="12">
        <f t="shared" si="155"/>
        <v>0</v>
      </c>
      <c r="I305" s="12">
        <f t="shared" si="156"/>
        <v>0</v>
      </c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  <c r="AK305" s="89"/>
      <c r="AL305" s="89"/>
      <c r="AM305" s="89"/>
      <c r="AN305" s="89"/>
      <c r="AO305" s="89"/>
      <c r="AP305" s="89"/>
      <c r="AQ305" s="89"/>
      <c r="AR305" s="89"/>
      <c r="AS305" s="89"/>
      <c r="AT305" s="89"/>
      <c r="AU305" s="89"/>
      <c r="AV305" s="89"/>
      <c r="AW305" s="89"/>
      <c r="AX305" s="89"/>
      <c r="AY305" s="89"/>
      <c r="AZ305" s="89"/>
      <c r="BA305" s="89"/>
      <c r="BB305" s="89"/>
      <c r="BC305" s="89"/>
      <c r="BD305" s="89"/>
      <c r="BE305" s="89"/>
      <c r="BF305" s="89"/>
      <c r="BG305" s="89"/>
    </row>
    <row r="306" spans="1:59" hidden="1">
      <c r="A306" s="72">
        <v>3296</v>
      </c>
      <c r="B306" s="73"/>
      <c r="C306" s="74"/>
      <c r="D306" s="26" t="s">
        <v>94</v>
      </c>
      <c r="E306" s="12">
        <v>0</v>
      </c>
      <c r="F306" s="12">
        <v>0</v>
      </c>
      <c r="G306" s="12">
        <v>0</v>
      </c>
      <c r="H306" s="12">
        <f t="shared" si="155"/>
        <v>0</v>
      </c>
      <c r="I306" s="12">
        <f t="shared" si="156"/>
        <v>0</v>
      </c>
      <c r="J306" s="89"/>
      <c r="K306" s="89"/>
      <c r="L306" s="97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  <c r="AK306" s="89"/>
      <c r="AL306" s="89"/>
      <c r="AM306" s="89"/>
      <c r="AN306" s="89"/>
      <c r="AO306" s="89"/>
      <c r="AP306" s="89"/>
      <c r="AQ306" s="89"/>
      <c r="AR306" s="89"/>
      <c r="AS306" s="89"/>
      <c r="AT306" s="89"/>
      <c r="AU306" s="89"/>
      <c r="AV306" s="89"/>
      <c r="AW306" s="89"/>
      <c r="AX306" s="89"/>
      <c r="AY306" s="89"/>
      <c r="AZ306" s="89"/>
      <c r="BA306" s="89"/>
      <c r="BB306" s="89"/>
      <c r="BC306" s="89"/>
      <c r="BD306" s="89"/>
      <c r="BE306" s="89"/>
      <c r="BF306" s="89"/>
      <c r="BG306" s="89"/>
    </row>
    <row r="307" spans="1:59" ht="26.25" hidden="1">
      <c r="A307" s="72">
        <v>3299</v>
      </c>
      <c r="B307" s="73"/>
      <c r="C307" s="74"/>
      <c r="D307" s="26" t="s">
        <v>84</v>
      </c>
      <c r="E307" s="12">
        <v>1560.74</v>
      </c>
      <c r="F307" s="12">
        <v>2000</v>
      </c>
      <c r="G307" s="12">
        <v>2000</v>
      </c>
      <c r="H307" s="12">
        <f t="shared" si="155"/>
        <v>2000</v>
      </c>
      <c r="I307" s="12">
        <f t="shared" si="156"/>
        <v>2000</v>
      </c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  <c r="AK307" s="89"/>
      <c r="AL307" s="89"/>
      <c r="AM307" s="89"/>
      <c r="AN307" s="89"/>
      <c r="AO307" s="89"/>
      <c r="AP307" s="89"/>
      <c r="AQ307" s="89"/>
      <c r="AR307" s="89"/>
      <c r="AS307" s="89"/>
      <c r="AT307" s="89"/>
      <c r="AU307" s="89"/>
      <c r="AV307" s="89"/>
      <c r="AW307" s="89"/>
      <c r="AX307" s="89"/>
      <c r="AY307" s="89"/>
      <c r="AZ307" s="89"/>
      <c r="BA307" s="89"/>
      <c r="BB307" s="89"/>
      <c r="BC307" s="89"/>
      <c r="BD307" s="89"/>
      <c r="BE307" s="89"/>
      <c r="BF307" s="89"/>
      <c r="BG307" s="89"/>
    </row>
    <row r="308" spans="1:59" ht="15" customHeight="1">
      <c r="A308" s="331" t="s">
        <v>184</v>
      </c>
      <c r="B308" s="331"/>
      <c r="C308" s="331"/>
      <c r="D308" s="80" t="s">
        <v>24</v>
      </c>
      <c r="E308" s="14">
        <f>E309</f>
        <v>10237.189999999999</v>
      </c>
      <c r="F308" s="14">
        <f t="shared" ref="F308:G308" si="168">F309</f>
        <v>13189.6</v>
      </c>
      <c r="G308" s="14">
        <f t="shared" si="168"/>
        <v>11700</v>
      </c>
      <c r="H308" s="14">
        <f t="shared" si="155"/>
        <v>11700</v>
      </c>
      <c r="I308" s="14">
        <f t="shared" si="156"/>
        <v>11700</v>
      </c>
      <c r="J308" s="93"/>
      <c r="K308" s="99"/>
      <c r="L308" s="99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  <c r="AP308" s="93"/>
      <c r="AQ308" s="93"/>
      <c r="AR308" s="93"/>
      <c r="AS308" s="93"/>
      <c r="AT308" s="93"/>
      <c r="AU308" s="93"/>
      <c r="AV308" s="93"/>
      <c r="AW308" s="93"/>
      <c r="AX308" s="93"/>
      <c r="AY308" s="93"/>
      <c r="AZ308" s="93"/>
      <c r="BA308" s="93"/>
      <c r="BB308" s="93"/>
      <c r="BC308" s="93"/>
      <c r="BD308" s="93"/>
      <c r="BE308" s="93"/>
      <c r="BF308" s="93"/>
      <c r="BG308" s="93"/>
    </row>
    <row r="309" spans="1:59">
      <c r="A309" s="67">
        <v>3</v>
      </c>
      <c r="B309" s="68"/>
      <c r="C309" s="69"/>
      <c r="D309" s="62" t="s">
        <v>51</v>
      </c>
      <c r="E309" s="6">
        <f>E310+E341+E337+E344</f>
        <v>10237.189999999999</v>
      </c>
      <c r="F309" s="6">
        <f t="shared" ref="F309:I309" si="169">F310+F341+F337+F344</f>
        <v>13189.6</v>
      </c>
      <c r="G309" s="6">
        <f>G310+G341+G337+G344</f>
        <v>11700</v>
      </c>
      <c r="H309" s="6">
        <f t="shared" si="169"/>
        <v>11700</v>
      </c>
      <c r="I309" s="6">
        <f t="shared" si="169"/>
        <v>11700</v>
      </c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  <c r="AB309" s="94"/>
      <c r="AC309" s="94"/>
      <c r="AD309" s="94"/>
      <c r="AE309" s="94"/>
      <c r="AF309" s="94"/>
      <c r="AG309" s="94"/>
      <c r="AH309" s="94"/>
      <c r="AI309" s="94"/>
      <c r="AJ309" s="94"/>
      <c r="AK309" s="94"/>
      <c r="AL309" s="94"/>
      <c r="AM309" s="94"/>
      <c r="AN309" s="94"/>
      <c r="AO309" s="94"/>
      <c r="AP309" s="94"/>
      <c r="AQ309" s="94"/>
      <c r="AR309" s="94"/>
      <c r="AS309" s="94"/>
      <c r="AT309" s="94"/>
      <c r="AU309" s="94"/>
      <c r="AV309" s="94"/>
      <c r="AW309" s="94"/>
      <c r="AX309" s="94"/>
      <c r="AY309" s="94"/>
      <c r="AZ309" s="94"/>
      <c r="BA309" s="94"/>
      <c r="BB309" s="94"/>
      <c r="BC309" s="94"/>
      <c r="BD309" s="94"/>
      <c r="BE309" s="94"/>
      <c r="BF309" s="94"/>
      <c r="BG309" s="94"/>
    </row>
    <row r="310" spans="1:59" s="89" customFormat="1">
      <c r="A310" s="266">
        <v>32</v>
      </c>
      <c r="B310" s="267"/>
      <c r="C310" s="268"/>
      <c r="D310" s="265" t="s">
        <v>61</v>
      </c>
      <c r="E310" s="209">
        <f>E311+E315+E322+E330</f>
        <v>7697.0199999999986</v>
      </c>
      <c r="F310" s="209">
        <f t="shared" ref="F310:I310" si="170">F311+F315+F322+F330</f>
        <v>9989.6</v>
      </c>
      <c r="G310" s="209">
        <f>G311+G315+G322+G330</f>
        <v>7700</v>
      </c>
      <c r="H310" s="209">
        <f t="shared" si="170"/>
        <v>7700</v>
      </c>
      <c r="I310" s="209">
        <f t="shared" si="170"/>
        <v>7700</v>
      </c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</row>
    <row r="311" spans="1:59" s="89" customFormat="1" hidden="1">
      <c r="A311" s="270">
        <v>321</v>
      </c>
      <c r="B311" s="271"/>
      <c r="C311" s="272"/>
      <c r="D311" s="221" t="s">
        <v>62</v>
      </c>
      <c r="E311" s="211">
        <f>SUM(E312:E314)</f>
        <v>187.81</v>
      </c>
      <c r="F311" s="211">
        <f t="shared" ref="F311:G311" si="171">SUM(F312:F314)</f>
        <v>60</v>
      </c>
      <c r="G311" s="211">
        <f t="shared" si="171"/>
        <v>100</v>
      </c>
      <c r="H311" s="211">
        <f t="shared" si="155"/>
        <v>100</v>
      </c>
      <c r="I311" s="211">
        <f t="shared" si="156"/>
        <v>100</v>
      </c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</row>
    <row r="312" spans="1:59" s="89" customFormat="1" hidden="1">
      <c r="A312" s="273">
        <v>3211</v>
      </c>
      <c r="B312" s="274"/>
      <c r="C312" s="275"/>
      <c r="D312" s="222" t="s">
        <v>63</v>
      </c>
      <c r="E312" s="214">
        <v>187.81</v>
      </c>
      <c r="F312" s="214">
        <v>60</v>
      </c>
      <c r="G312" s="214">
        <v>100</v>
      </c>
      <c r="H312" s="214">
        <f t="shared" si="155"/>
        <v>100</v>
      </c>
      <c r="I312" s="214">
        <f t="shared" si="156"/>
        <v>100</v>
      </c>
    </row>
    <row r="313" spans="1:59" s="89" customFormat="1" hidden="1">
      <c r="A313" s="273">
        <v>3213</v>
      </c>
      <c r="B313" s="274"/>
      <c r="C313" s="275"/>
      <c r="D313" s="222" t="s">
        <v>65</v>
      </c>
      <c r="E313" s="214">
        <v>0</v>
      </c>
      <c r="F313" s="214">
        <v>0</v>
      </c>
      <c r="G313" s="214">
        <v>0</v>
      </c>
      <c r="H313" s="214">
        <f t="shared" si="155"/>
        <v>0</v>
      </c>
      <c r="I313" s="214">
        <f t="shared" si="156"/>
        <v>0</v>
      </c>
    </row>
    <row r="314" spans="1:59" s="89" customFormat="1" ht="26.25" hidden="1">
      <c r="A314" s="273">
        <v>3214</v>
      </c>
      <c r="B314" s="274"/>
      <c r="C314" s="275"/>
      <c r="D314" s="222" t="s">
        <v>66</v>
      </c>
      <c r="E314" s="214">
        <v>0</v>
      </c>
      <c r="F314" s="214">
        <v>0</v>
      </c>
      <c r="G314" s="214">
        <v>0</v>
      </c>
      <c r="H314" s="214">
        <f t="shared" si="155"/>
        <v>0</v>
      </c>
      <c r="I314" s="214">
        <f t="shared" si="156"/>
        <v>0</v>
      </c>
    </row>
    <row r="315" spans="1:59" s="89" customFormat="1" hidden="1">
      <c r="A315" s="270">
        <v>322</v>
      </c>
      <c r="B315" s="271"/>
      <c r="C315" s="272"/>
      <c r="D315" s="221" t="s">
        <v>67</v>
      </c>
      <c r="E315" s="211">
        <f>SUM(E316:E321)</f>
        <v>1575.17</v>
      </c>
      <c r="F315" s="211">
        <f t="shared" ref="F315:G315" si="172">SUM(F316:F321)</f>
        <v>6429.6</v>
      </c>
      <c r="G315" s="211">
        <f t="shared" si="172"/>
        <v>3300</v>
      </c>
      <c r="H315" s="211">
        <f t="shared" si="155"/>
        <v>3300</v>
      </c>
      <c r="I315" s="211">
        <f t="shared" si="156"/>
        <v>3300</v>
      </c>
    </row>
    <row r="316" spans="1:59" s="89" customFormat="1" hidden="1">
      <c r="A316" s="273">
        <v>3221</v>
      </c>
      <c r="B316" s="274"/>
      <c r="C316" s="275"/>
      <c r="D316" s="222" t="s">
        <v>90</v>
      </c>
      <c r="E316" s="214">
        <v>534.91999999999996</v>
      </c>
      <c r="F316" s="214">
        <v>554.1</v>
      </c>
      <c r="G316" s="214">
        <v>500</v>
      </c>
      <c r="H316" s="214">
        <f t="shared" si="155"/>
        <v>500</v>
      </c>
      <c r="I316" s="214">
        <f t="shared" si="156"/>
        <v>500</v>
      </c>
    </row>
    <row r="317" spans="1:59" s="89" customFormat="1" hidden="1">
      <c r="A317" s="273">
        <v>3222</v>
      </c>
      <c r="B317" s="274"/>
      <c r="C317" s="275"/>
      <c r="D317" s="222" t="s">
        <v>69</v>
      </c>
      <c r="E317" s="214">
        <v>0</v>
      </c>
      <c r="F317" s="214">
        <v>0</v>
      </c>
      <c r="G317" s="214">
        <v>0</v>
      </c>
      <c r="H317" s="214">
        <f t="shared" si="155"/>
        <v>0</v>
      </c>
      <c r="I317" s="214">
        <f t="shared" si="156"/>
        <v>0</v>
      </c>
    </row>
    <row r="318" spans="1:59" s="89" customFormat="1" hidden="1">
      <c r="A318" s="273">
        <v>3223</v>
      </c>
      <c r="B318" s="274"/>
      <c r="C318" s="275"/>
      <c r="D318" s="222" t="s">
        <v>70</v>
      </c>
      <c r="E318" s="214">
        <v>0</v>
      </c>
      <c r="F318" s="214">
        <v>0</v>
      </c>
      <c r="G318" s="214">
        <v>0</v>
      </c>
      <c r="H318" s="214">
        <f t="shared" si="155"/>
        <v>0</v>
      </c>
      <c r="I318" s="214">
        <f t="shared" si="156"/>
        <v>0</v>
      </c>
    </row>
    <row r="319" spans="1:59" s="89" customFormat="1" ht="26.25" hidden="1">
      <c r="A319" s="273">
        <v>3224</v>
      </c>
      <c r="B319" s="274"/>
      <c r="C319" s="275"/>
      <c r="D319" s="222" t="s">
        <v>71</v>
      </c>
      <c r="E319" s="214">
        <v>0</v>
      </c>
      <c r="F319" s="214">
        <v>0</v>
      </c>
      <c r="G319" s="214">
        <v>0</v>
      </c>
      <c r="H319" s="214">
        <f t="shared" si="155"/>
        <v>0</v>
      </c>
      <c r="I319" s="214">
        <f t="shared" si="156"/>
        <v>0</v>
      </c>
    </row>
    <row r="320" spans="1:59" s="89" customFormat="1" hidden="1">
      <c r="A320" s="273">
        <v>3225</v>
      </c>
      <c r="B320" s="274"/>
      <c r="C320" s="275"/>
      <c r="D320" s="222" t="s">
        <v>91</v>
      </c>
      <c r="E320" s="214">
        <v>1040.25</v>
      </c>
      <c r="F320" s="214">
        <v>5875.5</v>
      </c>
      <c r="G320" s="214">
        <v>2800</v>
      </c>
      <c r="H320" s="214">
        <f t="shared" si="155"/>
        <v>2800</v>
      </c>
      <c r="I320" s="214">
        <f t="shared" si="156"/>
        <v>2800</v>
      </c>
    </row>
    <row r="321" spans="1:59" s="89" customFormat="1" hidden="1">
      <c r="A321" s="273">
        <v>3227</v>
      </c>
      <c r="B321" s="274"/>
      <c r="C321" s="275"/>
      <c r="D321" s="222" t="s">
        <v>92</v>
      </c>
      <c r="E321" s="214">
        <v>0</v>
      </c>
      <c r="F321" s="214">
        <v>0</v>
      </c>
      <c r="G321" s="214">
        <v>0</v>
      </c>
      <c r="H321" s="214">
        <f t="shared" si="155"/>
        <v>0</v>
      </c>
      <c r="I321" s="214">
        <f t="shared" si="156"/>
        <v>0</v>
      </c>
    </row>
    <row r="322" spans="1:59" s="89" customFormat="1" hidden="1">
      <c r="A322" s="270">
        <v>323</v>
      </c>
      <c r="B322" s="271"/>
      <c r="C322" s="272"/>
      <c r="D322" s="221" t="s">
        <v>74</v>
      </c>
      <c r="E322" s="211">
        <f>SUM(E323:E329)</f>
        <v>3126.5699999999997</v>
      </c>
      <c r="F322" s="211">
        <f t="shared" ref="F322:G322" si="173">SUM(F323:F329)</f>
        <v>1000</v>
      </c>
      <c r="G322" s="211">
        <f t="shared" si="173"/>
        <v>1300</v>
      </c>
      <c r="H322" s="211">
        <f t="shared" si="155"/>
        <v>1300</v>
      </c>
      <c r="I322" s="211">
        <f t="shared" si="156"/>
        <v>1300</v>
      </c>
    </row>
    <row r="323" spans="1:59" s="89" customFormat="1" hidden="1">
      <c r="A323" s="273">
        <v>3231</v>
      </c>
      <c r="B323" s="274"/>
      <c r="C323" s="275"/>
      <c r="D323" s="222" t="s">
        <v>75</v>
      </c>
      <c r="E323" s="214">
        <v>1510</v>
      </c>
      <c r="F323" s="214">
        <v>1000</v>
      </c>
      <c r="G323" s="214">
        <v>1300</v>
      </c>
      <c r="H323" s="214">
        <f t="shared" ref="H323:H403" si="174">G323</f>
        <v>1300</v>
      </c>
      <c r="I323" s="214">
        <f t="shared" ref="I323:I403" si="175">G323</f>
        <v>1300</v>
      </c>
    </row>
    <row r="324" spans="1:59" s="89" customFormat="1" hidden="1">
      <c r="A324" s="273">
        <v>3233</v>
      </c>
      <c r="B324" s="274"/>
      <c r="C324" s="275"/>
      <c r="D324" s="222" t="s">
        <v>77</v>
      </c>
      <c r="E324" s="214">
        <v>0</v>
      </c>
      <c r="F324" s="214">
        <v>0</v>
      </c>
      <c r="G324" s="214">
        <v>0</v>
      </c>
      <c r="H324" s="214">
        <f t="shared" si="174"/>
        <v>0</v>
      </c>
      <c r="I324" s="214">
        <f t="shared" si="175"/>
        <v>0</v>
      </c>
    </row>
    <row r="325" spans="1:59" s="89" customFormat="1" hidden="1">
      <c r="A325" s="273">
        <v>3234</v>
      </c>
      <c r="B325" s="274"/>
      <c r="C325" s="275"/>
      <c r="D325" s="222" t="s">
        <v>78</v>
      </c>
      <c r="E325" s="214">
        <v>0</v>
      </c>
      <c r="F325" s="214">
        <v>0</v>
      </c>
      <c r="G325" s="214">
        <v>0</v>
      </c>
      <c r="H325" s="214">
        <f t="shared" si="174"/>
        <v>0</v>
      </c>
      <c r="I325" s="214">
        <f t="shared" si="175"/>
        <v>0</v>
      </c>
    </row>
    <row r="326" spans="1:59" s="89" customFormat="1" hidden="1">
      <c r="A326" s="273">
        <v>3236</v>
      </c>
      <c r="B326" s="274"/>
      <c r="C326" s="275"/>
      <c r="D326" s="222" t="s">
        <v>80</v>
      </c>
      <c r="E326" s="214">
        <v>0</v>
      </c>
      <c r="F326" s="214">
        <v>0</v>
      </c>
      <c r="G326" s="214">
        <v>0</v>
      </c>
      <c r="H326" s="214">
        <f t="shared" si="174"/>
        <v>0</v>
      </c>
      <c r="I326" s="214">
        <f t="shared" si="175"/>
        <v>0</v>
      </c>
    </row>
    <row r="327" spans="1:59" s="89" customFormat="1" hidden="1">
      <c r="A327" s="273">
        <v>3237</v>
      </c>
      <c r="B327" s="274"/>
      <c r="C327" s="275"/>
      <c r="D327" s="222" t="s">
        <v>81</v>
      </c>
      <c r="E327" s="214">
        <v>554.79</v>
      </c>
      <c r="F327" s="214">
        <v>0</v>
      </c>
      <c r="G327" s="214">
        <v>0</v>
      </c>
      <c r="H327" s="214">
        <f t="shared" si="174"/>
        <v>0</v>
      </c>
      <c r="I327" s="214">
        <f t="shared" si="175"/>
        <v>0</v>
      </c>
    </row>
    <row r="328" spans="1:59" s="89" customFormat="1" hidden="1">
      <c r="A328" s="273">
        <v>3238</v>
      </c>
      <c r="B328" s="274"/>
      <c r="C328" s="275"/>
      <c r="D328" s="222" t="s">
        <v>82</v>
      </c>
      <c r="E328" s="214">
        <v>0</v>
      </c>
      <c r="F328" s="214">
        <v>0</v>
      </c>
      <c r="G328" s="214">
        <v>0</v>
      </c>
      <c r="H328" s="214">
        <f t="shared" si="174"/>
        <v>0</v>
      </c>
      <c r="I328" s="214">
        <f t="shared" si="175"/>
        <v>0</v>
      </c>
    </row>
    <row r="329" spans="1:59" s="89" customFormat="1" hidden="1">
      <c r="A329" s="273">
        <v>3239</v>
      </c>
      <c r="B329" s="274"/>
      <c r="C329" s="275"/>
      <c r="D329" s="222" t="s">
        <v>83</v>
      </c>
      <c r="E329" s="214">
        <v>1061.78</v>
      </c>
      <c r="F329" s="214">
        <v>0</v>
      </c>
      <c r="G329" s="214">
        <v>0</v>
      </c>
      <c r="H329" s="214">
        <f t="shared" si="174"/>
        <v>0</v>
      </c>
      <c r="I329" s="214">
        <f t="shared" si="175"/>
        <v>0</v>
      </c>
    </row>
    <row r="330" spans="1:59" s="89" customFormat="1" ht="26.25" hidden="1">
      <c r="A330" s="270">
        <v>329</v>
      </c>
      <c r="B330" s="271"/>
      <c r="C330" s="272"/>
      <c r="D330" s="221" t="s">
        <v>84</v>
      </c>
      <c r="E330" s="211">
        <f>SUM(E331:E336)</f>
        <v>2807.47</v>
      </c>
      <c r="F330" s="211">
        <f t="shared" ref="F330:G330" si="176">SUM(F331:F336)</f>
        <v>2500</v>
      </c>
      <c r="G330" s="211">
        <f t="shared" si="176"/>
        <v>3000</v>
      </c>
      <c r="H330" s="211">
        <f t="shared" si="174"/>
        <v>3000</v>
      </c>
      <c r="I330" s="211">
        <f t="shared" si="175"/>
        <v>3000</v>
      </c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</row>
    <row r="331" spans="1:59" s="89" customFormat="1" hidden="1">
      <c r="A331" s="273">
        <v>3292</v>
      </c>
      <c r="B331" s="274"/>
      <c r="C331" s="275"/>
      <c r="D331" s="222" t="s">
        <v>86</v>
      </c>
      <c r="E331" s="214">
        <v>0</v>
      </c>
      <c r="F331" s="214">
        <v>0</v>
      </c>
      <c r="G331" s="214">
        <v>0</v>
      </c>
      <c r="H331" s="214">
        <f t="shared" si="174"/>
        <v>0</v>
      </c>
      <c r="I331" s="214">
        <f t="shared" si="175"/>
        <v>0</v>
      </c>
    </row>
    <row r="332" spans="1:59" s="89" customFormat="1" hidden="1">
      <c r="A332" s="273">
        <v>3293</v>
      </c>
      <c r="B332" s="274"/>
      <c r="C332" s="275"/>
      <c r="D332" s="222" t="s">
        <v>87</v>
      </c>
      <c r="E332" s="214">
        <v>0</v>
      </c>
      <c r="F332" s="214">
        <v>0</v>
      </c>
      <c r="G332" s="214">
        <v>0</v>
      </c>
      <c r="H332" s="214">
        <f t="shared" si="174"/>
        <v>0</v>
      </c>
      <c r="I332" s="214">
        <f t="shared" si="175"/>
        <v>0</v>
      </c>
    </row>
    <row r="333" spans="1:59" s="89" customFormat="1" hidden="1">
      <c r="A333" s="273">
        <v>3294</v>
      </c>
      <c r="B333" s="274"/>
      <c r="C333" s="275"/>
      <c r="D333" s="222" t="s">
        <v>93</v>
      </c>
      <c r="E333" s="214">
        <v>0</v>
      </c>
      <c r="F333" s="214">
        <v>0</v>
      </c>
      <c r="G333" s="214">
        <v>0</v>
      </c>
      <c r="H333" s="214">
        <f t="shared" si="174"/>
        <v>0</v>
      </c>
      <c r="I333" s="214">
        <f t="shared" si="175"/>
        <v>0</v>
      </c>
    </row>
    <row r="334" spans="1:59" s="89" customFormat="1" hidden="1">
      <c r="A334" s="273">
        <v>3295</v>
      </c>
      <c r="B334" s="274"/>
      <c r="C334" s="275"/>
      <c r="D334" s="222" t="s">
        <v>89</v>
      </c>
      <c r="E334" s="214">
        <v>0</v>
      </c>
      <c r="F334" s="214">
        <v>0</v>
      </c>
      <c r="G334" s="214">
        <v>0</v>
      </c>
      <c r="H334" s="214">
        <f t="shared" si="174"/>
        <v>0</v>
      </c>
      <c r="I334" s="214">
        <f t="shared" si="175"/>
        <v>0</v>
      </c>
    </row>
    <row r="335" spans="1:59" s="89" customFormat="1" hidden="1">
      <c r="A335" s="273">
        <v>3296</v>
      </c>
      <c r="B335" s="274"/>
      <c r="C335" s="275"/>
      <c r="D335" s="222" t="s">
        <v>94</v>
      </c>
      <c r="E335" s="214">
        <v>0</v>
      </c>
      <c r="F335" s="214">
        <v>0</v>
      </c>
      <c r="G335" s="214">
        <v>0</v>
      </c>
      <c r="H335" s="214">
        <f t="shared" si="174"/>
        <v>0</v>
      </c>
      <c r="I335" s="214">
        <f t="shared" si="175"/>
        <v>0</v>
      </c>
    </row>
    <row r="336" spans="1:59" s="89" customFormat="1" ht="26.25" hidden="1">
      <c r="A336" s="273">
        <v>3299</v>
      </c>
      <c r="B336" s="274"/>
      <c r="C336" s="275"/>
      <c r="D336" s="222" t="s">
        <v>84</v>
      </c>
      <c r="E336" s="214">
        <v>2807.47</v>
      </c>
      <c r="F336" s="214">
        <v>2500</v>
      </c>
      <c r="G336" s="214">
        <v>3000</v>
      </c>
      <c r="H336" s="214">
        <f t="shared" si="174"/>
        <v>3000</v>
      </c>
      <c r="I336" s="214">
        <f t="shared" si="175"/>
        <v>3000</v>
      </c>
    </row>
    <row r="337" spans="1:59" s="89" customFormat="1">
      <c r="A337" s="266">
        <v>34</v>
      </c>
      <c r="B337" s="267"/>
      <c r="C337" s="268"/>
      <c r="D337" s="265" t="s">
        <v>98</v>
      </c>
      <c r="E337" s="209">
        <f>E338</f>
        <v>0</v>
      </c>
      <c r="F337" s="209">
        <f t="shared" ref="F337:G337" si="177">F338</f>
        <v>0</v>
      </c>
      <c r="G337" s="209">
        <f t="shared" si="177"/>
        <v>0</v>
      </c>
      <c r="H337" s="209">
        <f t="shared" si="174"/>
        <v>0</v>
      </c>
      <c r="I337" s="209">
        <f t="shared" si="175"/>
        <v>0</v>
      </c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</row>
    <row r="338" spans="1:59" s="89" customFormat="1" hidden="1">
      <c r="A338" s="270">
        <v>343</v>
      </c>
      <c r="B338" s="271"/>
      <c r="C338" s="272"/>
      <c r="D338" s="221" t="s">
        <v>99</v>
      </c>
      <c r="E338" s="211">
        <f>SUM(E339:E340)</f>
        <v>0</v>
      </c>
      <c r="F338" s="211">
        <f t="shared" ref="F338:G338" si="178">SUM(F339:F340)</f>
        <v>0</v>
      </c>
      <c r="G338" s="211">
        <f t="shared" si="178"/>
        <v>0</v>
      </c>
      <c r="H338" s="211">
        <f t="shared" si="174"/>
        <v>0</v>
      </c>
      <c r="I338" s="211">
        <f t="shared" si="175"/>
        <v>0</v>
      </c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</row>
    <row r="339" spans="1:59" s="89" customFormat="1" ht="26.25" hidden="1">
      <c r="A339" s="273">
        <v>3431</v>
      </c>
      <c r="B339" s="274"/>
      <c r="C339" s="275"/>
      <c r="D339" s="222" t="s">
        <v>100</v>
      </c>
      <c r="E339" s="214">
        <v>0</v>
      </c>
      <c r="F339" s="214">
        <v>0</v>
      </c>
      <c r="G339" s="214">
        <v>0</v>
      </c>
      <c r="H339" s="214">
        <f t="shared" si="174"/>
        <v>0</v>
      </c>
      <c r="I339" s="214">
        <f t="shared" si="175"/>
        <v>0</v>
      </c>
    </row>
    <row r="340" spans="1:59" s="89" customFormat="1" hidden="1">
      <c r="A340" s="273">
        <v>3433</v>
      </c>
      <c r="B340" s="274"/>
      <c r="C340" s="275"/>
      <c r="D340" s="222" t="s">
        <v>101</v>
      </c>
      <c r="E340" s="214">
        <v>0</v>
      </c>
      <c r="F340" s="214">
        <v>0</v>
      </c>
      <c r="G340" s="214">
        <v>0</v>
      </c>
      <c r="H340" s="214">
        <f t="shared" si="174"/>
        <v>0</v>
      </c>
      <c r="I340" s="214">
        <f t="shared" si="175"/>
        <v>0</v>
      </c>
    </row>
    <row r="341" spans="1:59" s="89" customFormat="1" ht="38.25">
      <c r="A341" s="266">
        <v>37</v>
      </c>
      <c r="B341" s="267"/>
      <c r="C341" s="268"/>
      <c r="D341" s="220" t="s">
        <v>102</v>
      </c>
      <c r="E341" s="209">
        <f>E342</f>
        <v>2540.17</v>
      </c>
      <c r="F341" s="209">
        <f t="shared" ref="F341:G342" si="179">F342</f>
        <v>3200</v>
      </c>
      <c r="G341" s="209">
        <f t="shared" si="179"/>
        <v>4000</v>
      </c>
      <c r="H341" s="209">
        <f t="shared" si="174"/>
        <v>4000</v>
      </c>
      <c r="I341" s="209">
        <f t="shared" si="175"/>
        <v>4000</v>
      </c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</row>
    <row r="342" spans="1:59" s="89" customFormat="1" ht="25.5" hidden="1">
      <c r="A342" s="270">
        <v>372</v>
      </c>
      <c r="B342" s="271"/>
      <c r="C342" s="272"/>
      <c r="D342" s="216" t="s">
        <v>103</v>
      </c>
      <c r="E342" s="211">
        <f>E343</f>
        <v>2540.17</v>
      </c>
      <c r="F342" s="211">
        <f t="shared" si="179"/>
        <v>3200</v>
      </c>
      <c r="G342" s="211">
        <f t="shared" si="179"/>
        <v>4000</v>
      </c>
      <c r="H342" s="211">
        <f t="shared" si="174"/>
        <v>4000</v>
      </c>
      <c r="I342" s="211">
        <f t="shared" si="175"/>
        <v>4000</v>
      </c>
      <c r="J342" s="96"/>
      <c r="K342" s="96"/>
      <c r="L342" s="96"/>
      <c r="M342" s="102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</row>
    <row r="343" spans="1:59" s="89" customFormat="1" ht="25.5" hidden="1">
      <c r="A343" s="273">
        <v>3722</v>
      </c>
      <c r="B343" s="274"/>
      <c r="C343" s="275"/>
      <c r="D343" s="218" t="s">
        <v>104</v>
      </c>
      <c r="E343" s="214">
        <v>2540.17</v>
      </c>
      <c r="F343" s="214">
        <v>3200</v>
      </c>
      <c r="G343" s="214">
        <v>4000</v>
      </c>
      <c r="H343" s="214">
        <f t="shared" si="174"/>
        <v>4000</v>
      </c>
      <c r="I343" s="214">
        <f t="shared" si="175"/>
        <v>4000</v>
      </c>
    </row>
    <row r="344" spans="1:59" s="89" customFormat="1">
      <c r="A344" s="266">
        <v>38</v>
      </c>
      <c r="B344" s="267"/>
      <c r="C344" s="268"/>
      <c r="D344" s="220" t="s">
        <v>106</v>
      </c>
      <c r="E344" s="209">
        <f>E345</f>
        <v>0</v>
      </c>
      <c r="F344" s="209">
        <f t="shared" ref="F344:I344" si="180">F345</f>
        <v>0</v>
      </c>
      <c r="G344" s="209">
        <f t="shared" si="180"/>
        <v>0</v>
      </c>
      <c r="H344" s="209">
        <f t="shared" si="180"/>
        <v>0</v>
      </c>
      <c r="I344" s="209">
        <f t="shared" si="180"/>
        <v>0</v>
      </c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95"/>
      <c r="AK344" s="95"/>
      <c r="AL344" s="95"/>
      <c r="AM344" s="95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95"/>
      <c r="AY344" s="95"/>
      <c r="AZ344" s="95"/>
      <c r="BA344" s="95"/>
      <c r="BB344" s="95"/>
      <c r="BC344" s="95"/>
      <c r="BD344" s="95"/>
      <c r="BE344" s="95"/>
      <c r="BF344" s="95"/>
      <c r="BG344" s="95"/>
    </row>
    <row r="345" spans="1:59" hidden="1">
      <c r="A345" s="33">
        <v>381</v>
      </c>
      <c r="B345" s="70"/>
      <c r="C345" s="71"/>
      <c r="D345" s="16" t="s">
        <v>40</v>
      </c>
      <c r="E345" s="10">
        <f>E346</f>
        <v>0</v>
      </c>
      <c r="F345" s="10">
        <f t="shared" ref="F345:I345" si="181">F346</f>
        <v>0</v>
      </c>
      <c r="G345" s="10">
        <f t="shared" si="181"/>
        <v>0</v>
      </c>
      <c r="H345" s="10">
        <f t="shared" si="181"/>
        <v>0</v>
      </c>
      <c r="I345" s="10">
        <f t="shared" si="181"/>
        <v>0</v>
      </c>
      <c r="J345" s="96"/>
      <c r="K345" s="96"/>
      <c r="L345" s="96"/>
      <c r="M345" s="102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</row>
    <row r="346" spans="1:59" hidden="1">
      <c r="A346" s="72">
        <v>3812</v>
      </c>
      <c r="B346" s="73"/>
      <c r="C346" s="74"/>
      <c r="D346" s="205" t="s">
        <v>107</v>
      </c>
      <c r="E346" s="12">
        <v>0</v>
      </c>
      <c r="F346" s="12">
        <v>0</v>
      </c>
      <c r="G346" s="12">
        <v>0</v>
      </c>
      <c r="H346" s="12">
        <f>G346</f>
        <v>0</v>
      </c>
      <c r="I346" s="12">
        <f>H346</f>
        <v>0</v>
      </c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  <c r="AB346" s="89"/>
      <c r="AC346" s="89"/>
      <c r="AD346" s="89"/>
      <c r="AE346" s="89"/>
      <c r="AF346" s="89"/>
      <c r="AG346" s="89"/>
      <c r="AH346" s="89"/>
      <c r="AI346" s="89"/>
      <c r="AJ346" s="89"/>
      <c r="AK346" s="89"/>
      <c r="AL346" s="89"/>
      <c r="AM346" s="89"/>
      <c r="AN346" s="89"/>
      <c r="AO346" s="89"/>
      <c r="AP346" s="89"/>
      <c r="AQ346" s="89"/>
      <c r="AR346" s="89"/>
      <c r="AS346" s="89"/>
      <c r="AT346" s="89"/>
      <c r="AU346" s="89"/>
      <c r="AV346" s="89"/>
      <c r="AW346" s="89"/>
      <c r="AX346" s="89"/>
      <c r="AY346" s="89"/>
      <c r="AZ346" s="89"/>
      <c r="BA346" s="89"/>
      <c r="BB346" s="89"/>
      <c r="BC346" s="89"/>
      <c r="BD346" s="89"/>
      <c r="BE346" s="89"/>
      <c r="BF346" s="89"/>
      <c r="BG346" s="89"/>
    </row>
    <row r="347" spans="1:59">
      <c r="A347" s="331" t="s">
        <v>185</v>
      </c>
      <c r="B347" s="331"/>
      <c r="C347" s="331"/>
      <c r="D347" s="81" t="s">
        <v>41</v>
      </c>
      <c r="E347" s="14">
        <f>E348</f>
        <v>1151.81</v>
      </c>
      <c r="F347" s="14">
        <f t="shared" ref="F347:G348" si="182">F348</f>
        <v>0</v>
      </c>
      <c r="G347" s="14">
        <f t="shared" si="182"/>
        <v>0</v>
      </c>
      <c r="H347" s="14">
        <f t="shared" si="174"/>
        <v>0</v>
      </c>
      <c r="I347" s="14">
        <f t="shared" si="175"/>
        <v>0</v>
      </c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  <c r="AF347" s="93"/>
      <c r="AG347" s="93"/>
      <c r="AH347" s="93"/>
      <c r="AI347" s="93"/>
      <c r="AJ347" s="93"/>
      <c r="AK347" s="93"/>
      <c r="AL347" s="93"/>
      <c r="AM347" s="93"/>
      <c r="AN347" s="93"/>
      <c r="AO347" s="93"/>
      <c r="AP347" s="93"/>
      <c r="AQ347" s="93"/>
      <c r="AR347" s="93"/>
      <c r="AS347" s="93"/>
      <c r="AT347" s="93"/>
      <c r="AU347" s="93"/>
      <c r="AV347" s="93"/>
      <c r="AW347" s="93"/>
      <c r="AX347" s="93"/>
      <c r="AY347" s="93"/>
      <c r="AZ347" s="93"/>
      <c r="BA347" s="93"/>
      <c r="BB347" s="93"/>
      <c r="BC347" s="93"/>
      <c r="BD347" s="93"/>
      <c r="BE347" s="93"/>
      <c r="BF347" s="93"/>
      <c r="BG347" s="93"/>
    </row>
    <row r="348" spans="1:59">
      <c r="A348" s="67">
        <v>3</v>
      </c>
      <c r="B348" s="68"/>
      <c r="C348" s="69"/>
      <c r="D348" s="82" t="s">
        <v>51</v>
      </c>
      <c r="E348" s="6">
        <f>E349+E356</f>
        <v>1151.81</v>
      </c>
      <c r="F348" s="6">
        <f t="shared" si="182"/>
        <v>0</v>
      </c>
      <c r="G348" s="6">
        <f t="shared" si="182"/>
        <v>0</v>
      </c>
      <c r="H348" s="6">
        <f t="shared" si="174"/>
        <v>0</v>
      </c>
      <c r="I348" s="6">
        <f t="shared" si="175"/>
        <v>0</v>
      </c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  <c r="AB348" s="94"/>
      <c r="AC348" s="94"/>
      <c r="AD348" s="94"/>
      <c r="AE348" s="94"/>
      <c r="AF348" s="94"/>
      <c r="AG348" s="94"/>
      <c r="AH348" s="94"/>
      <c r="AI348" s="94"/>
      <c r="AJ348" s="94"/>
      <c r="AK348" s="94"/>
      <c r="AL348" s="94"/>
      <c r="AM348" s="94"/>
      <c r="AN348" s="94"/>
      <c r="AO348" s="94"/>
      <c r="AP348" s="94"/>
      <c r="AQ348" s="94"/>
      <c r="AR348" s="94"/>
      <c r="AS348" s="94"/>
      <c r="AT348" s="94"/>
      <c r="AU348" s="94"/>
      <c r="AV348" s="94"/>
      <c r="AW348" s="94"/>
      <c r="AX348" s="94"/>
      <c r="AY348" s="94"/>
      <c r="AZ348" s="94"/>
      <c r="BA348" s="94"/>
      <c r="BB348" s="94"/>
      <c r="BC348" s="94"/>
      <c r="BD348" s="94"/>
      <c r="BE348" s="94"/>
      <c r="BF348" s="94"/>
      <c r="BG348" s="94"/>
    </row>
    <row r="349" spans="1:59" s="89" customFormat="1">
      <c r="A349" s="266">
        <v>32</v>
      </c>
      <c r="B349" s="267"/>
      <c r="C349" s="268"/>
      <c r="D349" s="277" t="s">
        <v>61</v>
      </c>
      <c r="E349" s="209">
        <f>E350+E353</f>
        <v>1016.81</v>
      </c>
      <c r="F349" s="209">
        <f t="shared" ref="F349:I349" si="183">F350+F353</f>
        <v>0</v>
      </c>
      <c r="G349" s="209">
        <f t="shared" si="183"/>
        <v>0</v>
      </c>
      <c r="H349" s="209">
        <f t="shared" si="183"/>
        <v>0</v>
      </c>
      <c r="I349" s="209">
        <f t="shared" si="183"/>
        <v>0</v>
      </c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95"/>
      <c r="AK349" s="95"/>
      <c r="AL349" s="95"/>
      <c r="AM349" s="95"/>
      <c r="AN349" s="95"/>
      <c r="AO349" s="95"/>
      <c r="AP349" s="95"/>
      <c r="AQ349" s="95"/>
      <c r="AR349" s="95"/>
      <c r="AS349" s="95"/>
      <c r="AT349" s="95"/>
      <c r="AU349" s="95"/>
      <c r="AV349" s="95"/>
      <c r="AW349" s="95"/>
      <c r="AX349" s="95"/>
      <c r="AY349" s="95"/>
      <c r="AZ349" s="95"/>
      <c r="BA349" s="95"/>
      <c r="BB349" s="95"/>
      <c r="BC349" s="95"/>
      <c r="BD349" s="95"/>
      <c r="BE349" s="95"/>
      <c r="BF349" s="95"/>
      <c r="BG349" s="95"/>
    </row>
    <row r="350" spans="1:59" s="89" customFormat="1" hidden="1">
      <c r="A350" s="270">
        <v>321</v>
      </c>
      <c r="B350" s="271"/>
      <c r="C350" s="272"/>
      <c r="D350" s="278" t="s">
        <v>62</v>
      </c>
      <c r="E350" s="211">
        <f>SUM(E351:E352)</f>
        <v>335.64</v>
      </c>
      <c r="F350" s="211">
        <f t="shared" ref="F350:I350" si="184">SUM(F351:F352)</f>
        <v>0</v>
      </c>
      <c r="G350" s="211">
        <f t="shared" si="184"/>
        <v>0</v>
      </c>
      <c r="H350" s="211">
        <f t="shared" si="184"/>
        <v>0</v>
      </c>
      <c r="I350" s="211">
        <f t="shared" si="184"/>
        <v>0</v>
      </c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</row>
    <row r="351" spans="1:59" s="89" customFormat="1" hidden="1">
      <c r="A351" s="273">
        <v>3211</v>
      </c>
      <c r="B351" s="274"/>
      <c r="C351" s="275"/>
      <c r="D351" s="235" t="s">
        <v>63</v>
      </c>
      <c r="E351" s="214">
        <v>202.92</v>
      </c>
      <c r="F351" s="214">
        <v>0</v>
      </c>
      <c r="G351" s="214">
        <v>0</v>
      </c>
      <c r="H351" s="214">
        <f>G351</f>
        <v>0</v>
      </c>
      <c r="I351" s="214">
        <f>H351</f>
        <v>0</v>
      </c>
    </row>
    <row r="352" spans="1:59" s="89" customFormat="1" hidden="1">
      <c r="A352" s="273">
        <v>3213</v>
      </c>
      <c r="B352" s="274"/>
      <c r="C352" s="275"/>
      <c r="D352" s="235" t="s">
        <v>65</v>
      </c>
      <c r="E352" s="214">
        <v>132.72</v>
      </c>
      <c r="F352" s="214">
        <v>0</v>
      </c>
      <c r="G352" s="214">
        <v>0</v>
      </c>
      <c r="H352" s="214">
        <f>G352</f>
        <v>0</v>
      </c>
      <c r="I352" s="214">
        <f>H352</f>
        <v>0</v>
      </c>
    </row>
    <row r="353" spans="1:59" s="89" customFormat="1" hidden="1">
      <c r="A353" s="270">
        <v>322</v>
      </c>
      <c r="B353" s="271"/>
      <c r="C353" s="272"/>
      <c r="D353" s="278" t="s">
        <v>67</v>
      </c>
      <c r="E353" s="211">
        <f>SUM(E354:E355)</f>
        <v>681.17</v>
      </c>
      <c r="F353" s="211">
        <f t="shared" ref="F353:I353" si="185">SUM(F354:F355)</f>
        <v>0</v>
      </c>
      <c r="G353" s="211">
        <f t="shared" si="185"/>
        <v>0</v>
      </c>
      <c r="H353" s="211">
        <f t="shared" si="185"/>
        <v>0</v>
      </c>
      <c r="I353" s="211">
        <f t="shared" si="185"/>
        <v>0</v>
      </c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</row>
    <row r="354" spans="1:59" s="89" customFormat="1" hidden="1">
      <c r="A354" s="273">
        <v>3222</v>
      </c>
      <c r="B354" s="274"/>
      <c r="C354" s="275"/>
      <c r="D354" s="235" t="s">
        <v>69</v>
      </c>
      <c r="E354" s="214">
        <v>681.17</v>
      </c>
      <c r="F354" s="214">
        <v>0</v>
      </c>
      <c r="G354" s="214">
        <v>0</v>
      </c>
      <c r="H354" s="214">
        <f>G354</f>
        <v>0</v>
      </c>
      <c r="I354" s="214">
        <f>H354</f>
        <v>0</v>
      </c>
    </row>
    <row r="355" spans="1:59" s="89" customFormat="1" ht="25.5" hidden="1">
      <c r="A355" s="273">
        <v>3227</v>
      </c>
      <c r="B355" s="274"/>
      <c r="C355" s="275"/>
      <c r="D355" s="235" t="s">
        <v>73</v>
      </c>
      <c r="E355" s="214">
        <v>0</v>
      </c>
      <c r="F355" s="214">
        <v>0</v>
      </c>
      <c r="G355" s="214">
        <v>0</v>
      </c>
      <c r="H355" s="214">
        <f t="shared" si="174"/>
        <v>0</v>
      </c>
      <c r="I355" s="214">
        <f t="shared" si="175"/>
        <v>0</v>
      </c>
    </row>
    <row r="356" spans="1:59" s="89" customFormat="1" ht="25.5">
      <c r="A356" s="266">
        <v>36</v>
      </c>
      <c r="B356" s="267"/>
      <c r="C356" s="268"/>
      <c r="D356" s="277" t="s">
        <v>294</v>
      </c>
      <c r="E356" s="209">
        <f>E357</f>
        <v>135</v>
      </c>
      <c r="F356" s="209">
        <f t="shared" ref="F356:I356" si="186">F357</f>
        <v>0</v>
      </c>
      <c r="G356" s="209">
        <f t="shared" si="186"/>
        <v>0</v>
      </c>
      <c r="H356" s="209">
        <f t="shared" si="186"/>
        <v>0</v>
      </c>
      <c r="I356" s="209">
        <f t="shared" si="186"/>
        <v>0</v>
      </c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95"/>
      <c r="AK356" s="95"/>
      <c r="AL356" s="95"/>
      <c r="AM356" s="95"/>
      <c r="AN356" s="95"/>
      <c r="AO356" s="95"/>
      <c r="AP356" s="95"/>
      <c r="AQ356" s="95"/>
      <c r="AR356" s="95"/>
      <c r="AS356" s="95"/>
      <c r="AT356" s="95"/>
      <c r="AU356" s="95"/>
      <c r="AV356" s="95"/>
      <c r="AW356" s="95"/>
      <c r="AX356" s="95"/>
      <c r="AY356" s="95"/>
      <c r="AZ356" s="95"/>
      <c r="BA356" s="95"/>
      <c r="BB356" s="95"/>
      <c r="BC356" s="95"/>
      <c r="BD356" s="95"/>
      <c r="BE356" s="95"/>
      <c r="BF356" s="95"/>
      <c r="BG356" s="95"/>
    </row>
    <row r="357" spans="1:59" ht="25.5" hidden="1">
      <c r="A357" s="33">
        <v>369</v>
      </c>
      <c r="B357" s="70"/>
      <c r="C357" s="71"/>
      <c r="D357" s="83" t="s">
        <v>271</v>
      </c>
      <c r="E357" s="10">
        <f>E358</f>
        <v>135</v>
      </c>
      <c r="F357" s="10">
        <f t="shared" ref="F357:I357" si="187">F358</f>
        <v>0</v>
      </c>
      <c r="G357" s="10">
        <f t="shared" si="187"/>
        <v>0</v>
      </c>
      <c r="H357" s="10">
        <f t="shared" si="187"/>
        <v>0</v>
      </c>
      <c r="I357" s="10">
        <f t="shared" si="187"/>
        <v>0</v>
      </c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</row>
    <row r="358" spans="1:59" ht="38.25" hidden="1">
      <c r="A358" s="72">
        <v>3691</v>
      </c>
      <c r="B358" s="73"/>
      <c r="C358" s="74"/>
      <c r="D358" s="35" t="s">
        <v>302</v>
      </c>
      <c r="E358" s="12">
        <v>135</v>
      </c>
      <c r="F358" s="12">
        <v>0</v>
      </c>
      <c r="G358" s="12">
        <v>0</v>
      </c>
      <c r="H358" s="12">
        <f>G358</f>
        <v>0</v>
      </c>
      <c r="I358" s="12">
        <f>H358</f>
        <v>0</v>
      </c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89"/>
      <c r="AD358" s="89"/>
      <c r="AE358" s="89"/>
      <c r="AF358" s="89"/>
      <c r="AG358" s="89"/>
      <c r="AH358" s="89"/>
      <c r="AI358" s="89"/>
      <c r="AJ358" s="89"/>
      <c r="AK358" s="89"/>
      <c r="AL358" s="89"/>
      <c r="AM358" s="89"/>
      <c r="AN358" s="89"/>
      <c r="AO358" s="89"/>
      <c r="AP358" s="89"/>
      <c r="AQ358" s="89"/>
      <c r="AR358" s="89"/>
      <c r="AS358" s="89"/>
      <c r="AT358" s="89"/>
      <c r="AU358" s="89"/>
      <c r="AV358" s="89"/>
      <c r="AW358" s="89"/>
      <c r="AX358" s="89"/>
      <c r="AY358" s="89"/>
      <c r="AZ358" s="89"/>
      <c r="BA358" s="89"/>
      <c r="BB358" s="89"/>
      <c r="BC358" s="89"/>
      <c r="BD358" s="89"/>
      <c r="BE358" s="89"/>
      <c r="BF358" s="89"/>
      <c r="BG358" s="89"/>
    </row>
    <row r="359" spans="1:59" s="286" customFormat="1" ht="25.5">
      <c r="A359" s="332" t="s">
        <v>149</v>
      </c>
      <c r="B359" s="332"/>
      <c r="C359" s="332"/>
      <c r="D359" s="283" t="s">
        <v>186</v>
      </c>
      <c r="E359" s="284">
        <f>E361</f>
        <v>2044988.88</v>
      </c>
      <c r="F359" s="284">
        <f t="shared" ref="F359:G359" si="188">F361</f>
        <v>2567982</v>
      </c>
      <c r="G359" s="284">
        <f t="shared" si="188"/>
        <v>2682900</v>
      </c>
      <c r="H359" s="284">
        <f t="shared" si="174"/>
        <v>2682900</v>
      </c>
      <c r="I359" s="284">
        <f t="shared" si="175"/>
        <v>2682900</v>
      </c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  <c r="AK359" s="92"/>
      <c r="AL359" s="92"/>
      <c r="AM359" s="92"/>
      <c r="AN359" s="92"/>
      <c r="AO359" s="285"/>
      <c r="AP359" s="285"/>
      <c r="AQ359" s="285"/>
      <c r="AR359" s="285"/>
      <c r="AS359" s="285"/>
      <c r="AT359" s="285"/>
      <c r="AU359" s="285"/>
      <c r="AV359" s="285"/>
      <c r="AW359" s="285"/>
      <c r="AX359" s="285"/>
      <c r="AY359" s="285"/>
      <c r="AZ359" s="285"/>
      <c r="BA359" s="285"/>
      <c r="BB359" s="285"/>
      <c r="BC359" s="285"/>
      <c r="BD359" s="285"/>
      <c r="BE359" s="285"/>
      <c r="BF359" s="285"/>
      <c r="BG359" s="285"/>
    </row>
    <row r="360" spans="1:59" ht="15" customHeight="1">
      <c r="A360" s="331" t="s">
        <v>184</v>
      </c>
      <c r="B360" s="331"/>
      <c r="C360" s="331"/>
      <c r="D360" s="80" t="s">
        <v>24</v>
      </c>
      <c r="E360" s="14">
        <f>E361</f>
        <v>2044988.88</v>
      </c>
      <c r="F360" s="14">
        <f t="shared" ref="F360:G360" si="189">F361</f>
        <v>2567982</v>
      </c>
      <c r="G360" s="14">
        <f t="shared" si="189"/>
        <v>2682900</v>
      </c>
      <c r="H360" s="14">
        <f t="shared" si="174"/>
        <v>2682900</v>
      </c>
      <c r="I360" s="14">
        <f t="shared" si="175"/>
        <v>2682900</v>
      </c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  <c r="AF360" s="93"/>
      <c r="AG360" s="93"/>
      <c r="AH360" s="93"/>
      <c r="AI360" s="93"/>
      <c r="AJ360" s="93"/>
      <c r="AK360" s="93"/>
      <c r="AL360" s="93"/>
      <c r="AM360" s="93"/>
      <c r="AN360" s="93"/>
      <c r="AO360" s="93"/>
      <c r="AP360" s="93"/>
      <c r="AQ360" s="93"/>
      <c r="AR360" s="93"/>
      <c r="AS360" s="93"/>
      <c r="AT360" s="93"/>
      <c r="AU360" s="93"/>
      <c r="AV360" s="93"/>
      <c r="AW360" s="93"/>
      <c r="AX360" s="93"/>
      <c r="AY360" s="93"/>
      <c r="AZ360" s="93"/>
      <c r="BA360" s="93"/>
      <c r="BB360" s="93"/>
      <c r="BC360" s="93"/>
      <c r="BD360" s="93"/>
      <c r="BE360" s="93"/>
      <c r="BF360" s="93"/>
      <c r="BG360" s="93"/>
    </row>
    <row r="361" spans="1:59">
      <c r="A361" s="67">
        <v>3</v>
      </c>
      <c r="B361" s="68"/>
      <c r="C361" s="69"/>
      <c r="D361" s="62" t="s">
        <v>51</v>
      </c>
      <c r="E361" s="6">
        <f>E362+E371+E377</f>
        <v>2044988.88</v>
      </c>
      <c r="F361" s="6">
        <f t="shared" ref="F361:G361" si="190">F362+F371+F377</f>
        <v>2567982</v>
      </c>
      <c r="G361" s="6">
        <f t="shared" si="190"/>
        <v>2682900</v>
      </c>
      <c r="H361" s="6">
        <f t="shared" si="174"/>
        <v>2682900</v>
      </c>
      <c r="I361" s="6">
        <f t="shared" si="175"/>
        <v>2682900</v>
      </c>
      <c r="J361" s="94"/>
      <c r="K361" s="94"/>
      <c r="L361" s="94"/>
      <c r="M361" s="94"/>
      <c r="N361" s="100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  <c r="AB361" s="94"/>
      <c r="AC361" s="94"/>
      <c r="AD361" s="94"/>
      <c r="AE361" s="94"/>
      <c r="AF361" s="94"/>
      <c r="AG361" s="94"/>
      <c r="AH361" s="94"/>
      <c r="AI361" s="94"/>
      <c r="AJ361" s="94"/>
      <c r="AK361" s="94"/>
      <c r="AL361" s="94"/>
      <c r="AM361" s="94"/>
      <c r="AN361" s="94"/>
      <c r="AO361" s="94"/>
      <c r="AP361" s="94"/>
      <c r="AQ361" s="94"/>
      <c r="AR361" s="94"/>
      <c r="AS361" s="94"/>
      <c r="AT361" s="94"/>
      <c r="AU361" s="94"/>
      <c r="AV361" s="94"/>
      <c r="AW361" s="94"/>
      <c r="AX361" s="94"/>
      <c r="AY361" s="94"/>
      <c r="AZ361" s="94"/>
      <c r="BA361" s="94"/>
      <c r="BB361" s="94"/>
      <c r="BC361" s="94"/>
      <c r="BD361" s="94"/>
      <c r="BE361" s="94"/>
      <c r="BF361" s="94"/>
      <c r="BG361" s="94"/>
    </row>
    <row r="362" spans="1:59" s="89" customFormat="1">
      <c r="A362" s="266">
        <v>31</v>
      </c>
      <c r="B362" s="267"/>
      <c r="C362" s="268"/>
      <c r="D362" s="265" t="s">
        <v>52</v>
      </c>
      <c r="E362" s="209">
        <f>E363+E366+E368</f>
        <v>2026934.67</v>
      </c>
      <c r="F362" s="209">
        <f t="shared" ref="F362:G362" si="191">F363+F366+F368</f>
        <v>2554982</v>
      </c>
      <c r="G362" s="209">
        <f t="shared" si="191"/>
        <v>2676500</v>
      </c>
      <c r="H362" s="209">
        <f t="shared" si="174"/>
        <v>2676500</v>
      </c>
      <c r="I362" s="209">
        <f t="shared" si="175"/>
        <v>2676500</v>
      </c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95"/>
      <c r="AK362" s="95"/>
      <c r="AL362" s="95"/>
      <c r="AM362" s="95"/>
      <c r="AN362" s="95"/>
      <c r="AO362" s="95"/>
      <c r="AP362" s="95"/>
      <c r="AQ362" s="95"/>
      <c r="AR362" s="95"/>
      <c r="AS362" s="95"/>
      <c r="AT362" s="95"/>
      <c r="AU362" s="95"/>
      <c r="AV362" s="95"/>
      <c r="AW362" s="95"/>
      <c r="AX362" s="95"/>
      <c r="AY362" s="95"/>
      <c r="AZ362" s="95"/>
      <c r="BA362" s="95"/>
      <c r="BB362" s="95"/>
      <c r="BC362" s="95"/>
      <c r="BD362" s="95"/>
      <c r="BE362" s="95"/>
      <c r="BF362" s="95"/>
      <c r="BG362" s="95"/>
    </row>
    <row r="363" spans="1:59" s="89" customFormat="1" hidden="1">
      <c r="A363" s="270">
        <v>311</v>
      </c>
      <c r="B363" s="271"/>
      <c r="C363" s="272"/>
      <c r="D363" s="221" t="s">
        <v>53</v>
      </c>
      <c r="E363" s="211">
        <f>SUM(E364:E365)</f>
        <v>1684785.3</v>
      </c>
      <c r="F363" s="211">
        <f t="shared" ref="F363:G363" si="192">SUM(F364:F365)</f>
        <v>2150000</v>
      </c>
      <c r="G363" s="211">
        <f t="shared" si="192"/>
        <v>2240000</v>
      </c>
      <c r="H363" s="211">
        <f t="shared" si="174"/>
        <v>2240000</v>
      </c>
      <c r="I363" s="211">
        <f t="shared" si="175"/>
        <v>2240000</v>
      </c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</row>
    <row r="364" spans="1:59" s="89" customFormat="1" hidden="1">
      <c r="A364" s="273">
        <v>3111</v>
      </c>
      <c r="B364" s="274"/>
      <c r="C364" s="275"/>
      <c r="D364" s="222" t="s">
        <v>54</v>
      </c>
      <c r="E364" s="214">
        <v>1575902.58</v>
      </c>
      <c r="F364" s="214">
        <v>2070000</v>
      </c>
      <c r="G364" s="214">
        <v>2160000</v>
      </c>
      <c r="H364" s="214">
        <f t="shared" si="174"/>
        <v>2160000</v>
      </c>
      <c r="I364" s="214">
        <f t="shared" si="175"/>
        <v>2160000</v>
      </c>
    </row>
    <row r="365" spans="1:59" s="89" customFormat="1" hidden="1">
      <c r="A365" s="273" t="s">
        <v>187</v>
      </c>
      <c r="B365" s="274"/>
      <c r="C365" s="275"/>
      <c r="D365" s="222" t="s">
        <v>58</v>
      </c>
      <c r="E365" s="214">
        <v>108882.72</v>
      </c>
      <c r="F365" s="214">
        <v>80000</v>
      </c>
      <c r="G365" s="214">
        <v>80000</v>
      </c>
      <c r="H365" s="214">
        <f t="shared" si="174"/>
        <v>80000</v>
      </c>
      <c r="I365" s="214">
        <f t="shared" si="175"/>
        <v>80000</v>
      </c>
    </row>
    <row r="366" spans="1:59" s="89" customFormat="1" hidden="1">
      <c r="A366" s="270">
        <v>312</v>
      </c>
      <c r="B366" s="271"/>
      <c r="C366" s="272"/>
      <c r="D366" s="221" t="s">
        <v>55</v>
      </c>
      <c r="E366" s="211">
        <f>E367</f>
        <v>71803.72</v>
      </c>
      <c r="F366" s="211">
        <f t="shared" ref="F366:G366" si="193">F367</f>
        <v>63000</v>
      </c>
      <c r="G366" s="211">
        <f t="shared" si="193"/>
        <v>80000</v>
      </c>
      <c r="H366" s="211">
        <f t="shared" si="174"/>
        <v>80000</v>
      </c>
      <c r="I366" s="211">
        <f t="shared" si="175"/>
        <v>80000</v>
      </c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96"/>
      <c r="AY366" s="96"/>
      <c r="AZ366" s="96"/>
      <c r="BA366" s="96"/>
      <c r="BB366" s="96"/>
      <c r="BC366" s="96"/>
      <c r="BD366" s="96"/>
      <c r="BE366" s="96"/>
      <c r="BF366" s="96"/>
      <c r="BG366" s="96"/>
    </row>
    <row r="367" spans="1:59" s="89" customFormat="1" hidden="1">
      <c r="A367" s="273">
        <v>3121</v>
      </c>
      <c r="B367" s="274"/>
      <c r="C367" s="275"/>
      <c r="D367" s="222" t="s">
        <v>55</v>
      </c>
      <c r="E367" s="214">
        <v>71803.72</v>
      </c>
      <c r="F367" s="214">
        <v>63000</v>
      </c>
      <c r="G367" s="214">
        <v>80000</v>
      </c>
      <c r="H367" s="214">
        <f t="shared" si="174"/>
        <v>80000</v>
      </c>
      <c r="I367" s="214">
        <f t="shared" si="175"/>
        <v>80000</v>
      </c>
    </row>
    <row r="368" spans="1:59" s="89" customFormat="1" hidden="1">
      <c r="A368" s="270">
        <v>313</v>
      </c>
      <c r="B368" s="271"/>
      <c r="C368" s="272"/>
      <c r="D368" s="221" t="s">
        <v>56</v>
      </c>
      <c r="E368" s="211">
        <f>SUM(E369:E370)</f>
        <v>270345.65000000002</v>
      </c>
      <c r="F368" s="211">
        <f t="shared" ref="F368:G368" si="194">SUM(F369:F370)</f>
        <v>341982</v>
      </c>
      <c r="G368" s="211">
        <f t="shared" si="194"/>
        <v>356500</v>
      </c>
      <c r="H368" s="211">
        <f t="shared" si="174"/>
        <v>356500</v>
      </c>
      <c r="I368" s="211">
        <f t="shared" si="175"/>
        <v>356500</v>
      </c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</row>
    <row r="369" spans="1:59" s="89" customFormat="1" ht="26.25" hidden="1">
      <c r="A369" s="273">
        <v>3132</v>
      </c>
      <c r="B369" s="274"/>
      <c r="C369" s="275"/>
      <c r="D369" s="222" t="s">
        <v>57</v>
      </c>
      <c r="E369" s="214">
        <v>269974.62</v>
      </c>
      <c r="F369" s="214">
        <v>341550</v>
      </c>
      <c r="G369" s="214">
        <v>356400</v>
      </c>
      <c r="H369" s="214">
        <f t="shared" si="174"/>
        <v>356400</v>
      </c>
      <c r="I369" s="214">
        <f t="shared" si="175"/>
        <v>356400</v>
      </c>
    </row>
    <row r="370" spans="1:59" s="89" customFormat="1" ht="26.25" hidden="1">
      <c r="A370" s="273">
        <v>3133</v>
      </c>
      <c r="B370" s="274"/>
      <c r="C370" s="275"/>
      <c r="D370" s="222" t="s">
        <v>59</v>
      </c>
      <c r="E370" s="214">
        <v>371.03</v>
      </c>
      <c r="F370" s="214">
        <v>432</v>
      </c>
      <c r="G370" s="214">
        <v>100</v>
      </c>
      <c r="H370" s="214">
        <f t="shared" si="174"/>
        <v>100</v>
      </c>
      <c r="I370" s="214">
        <f t="shared" si="175"/>
        <v>100</v>
      </c>
    </row>
    <row r="371" spans="1:59" s="89" customFormat="1">
      <c r="A371" s="266">
        <v>32</v>
      </c>
      <c r="B371" s="267"/>
      <c r="C371" s="268"/>
      <c r="D371" s="265" t="s">
        <v>61</v>
      </c>
      <c r="E371" s="209">
        <f>E372+E374</f>
        <v>7851.9600000000009</v>
      </c>
      <c r="F371" s="209">
        <f t="shared" ref="F371:G371" si="195">F372+F374</f>
        <v>8000</v>
      </c>
      <c r="G371" s="209">
        <f t="shared" si="195"/>
        <v>4900</v>
      </c>
      <c r="H371" s="209">
        <f t="shared" si="174"/>
        <v>4900</v>
      </c>
      <c r="I371" s="209">
        <f t="shared" si="175"/>
        <v>4900</v>
      </c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95"/>
      <c r="AK371" s="95"/>
      <c r="AL371" s="95"/>
      <c r="AM371" s="95"/>
      <c r="AN371" s="95"/>
      <c r="AO371" s="95"/>
      <c r="AP371" s="95"/>
      <c r="AQ371" s="95"/>
      <c r="AR371" s="95"/>
      <c r="AS371" s="95"/>
      <c r="AT371" s="95"/>
      <c r="AU371" s="95"/>
      <c r="AV371" s="95"/>
      <c r="AW371" s="95"/>
      <c r="AX371" s="95"/>
      <c r="AY371" s="95"/>
      <c r="AZ371" s="95"/>
      <c r="BA371" s="95"/>
      <c r="BB371" s="95"/>
      <c r="BC371" s="95"/>
      <c r="BD371" s="95"/>
      <c r="BE371" s="95"/>
      <c r="BF371" s="95"/>
      <c r="BG371" s="95"/>
    </row>
    <row r="372" spans="1:59" s="89" customFormat="1" hidden="1">
      <c r="A372" s="270">
        <v>321</v>
      </c>
      <c r="B372" s="271"/>
      <c r="C372" s="272"/>
      <c r="D372" s="221" t="s">
        <v>62</v>
      </c>
      <c r="E372" s="211">
        <f>E373</f>
        <v>0</v>
      </c>
      <c r="F372" s="211">
        <f t="shared" ref="F372:G372" si="196">F373</f>
        <v>0</v>
      </c>
      <c r="G372" s="211">
        <f t="shared" si="196"/>
        <v>0</v>
      </c>
      <c r="H372" s="211">
        <f t="shared" si="174"/>
        <v>0</v>
      </c>
      <c r="I372" s="211">
        <f t="shared" si="175"/>
        <v>0</v>
      </c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</row>
    <row r="373" spans="1:59" s="89" customFormat="1" ht="26.25" hidden="1">
      <c r="A373" s="273">
        <v>3212</v>
      </c>
      <c r="B373" s="274"/>
      <c r="C373" s="275"/>
      <c r="D373" s="222" t="s">
        <v>162</v>
      </c>
      <c r="E373" s="214">
        <v>0</v>
      </c>
      <c r="F373" s="214">
        <v>0</v>
      </c>
      <c r="G373" s="214">
        <v>0</v>
      </c>
      <c r="H373" s="214">
        <f t="shared" si="174"/>
        <v>0</v>
      </c>
      <c r="I373" s="214">
        <f t="shared" si="175"/>
        <v>0</v>
      </c>
    </row>
    <row r="374" spans="1:59" s="89" customFormat="1" ht="26.25" hidden="1">
      <c r="A374" s="270">
        <v>329</v>
      </c>
      <c r="B374" s="271"/>
      <c r="C374" s="272"/>
      <c r="D374" s="221" t="s">
        <v>84</v>
      </c>
      <c r="E374" s="211">
        <f>SUM(E375:E376)</f>
        <v>7851.9600000000009</v>
      </c>
      <c r="F374" s="211">
        <f t="shared" ref="F374:G374" si="197">SUM(F375:F376)</f>
        <v>8000</v>
      </c>
      <c r="G374" s="211">
        <f t="shared" si="197"/>
        <v>4900</v>
      </c>
      <c r="H374" s="211">
        <f t="shared" si="174"/>
        <v>4900</v>
      </c>
      <c r="I374" s="211">
        <f t="shared" si="175"/>
        <v>4900</v>
      </c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96"/>
      <c r="BB374" s="96"/>
      <c r="BC374" s="96"/>
      <c r="BD374" s="96"/>
      <c r="BE374" s="96"/>
      <c r="BF374" s="96"/>
      <c r="BG374" s="96"/>
    </row>
    <row r="375" spans="1:59" s="89" customFormat="1" hidden="1">
      <c r="A375" s="273">
        <v>3295</v>
      </c>
      <c r="B375" s="274"/>
      <c r="C375" s="275"/>
      <c r="D375" s="222" t="s">
        <v>89</v>
      </c>
      <c r="E375" s="214">
        <v>3450.57</v>
      </c>
      <c r="F375" s="214">
        <v>5000</v>
      </c>
      <c r="G375" s="214">
        <v>3400</v>
      </c>
      <c r="H375" s="214">
        <f t="shared" si="174"/>
        <v>3400</v>
      </c>
      <c r="I375" s="214">
        <f t="shared" si="175"/>
        <v>3400</v>
      </c>
    </row>
    <row r="376" spans="1:59" s="89" customFormat="1" hidden="1">
      <c r="A376" s="273">
        <v>3296</v>
      </c>
      <c r="B376" s="274"/>
      <c r="C376" s="275"/>
      <c r="D376" s="222" t="s">
        <v>94</v>
      </c>
      <c r="E376" s="214">
        <v>4401.3900000000003</v>
      </c>
      <c r="F376" s="214">
        <v>3000</v>
      </c>
      <c r="G376" s="214">
        <v>1500</v>
      </c>
      <c r="H376" s="214">
        <f t="shared" si="174"/>
        <v>1500</v>
      </c>
      <c r="I376" s="214">
        <f t="shared" si="175"/>
        <v>1500</v>
      </c>
    </row>
    <row r="377" spans="1:59" s="89" customFormat="1">
      <c r="A377" s="266">
        <v>34</v>
      </c>
      <c r="B377" s="267"/>
      <c r="C377" s="268"/>
      <c r="D377" s="265" t="s">
        <v>98</v>
      </c>
      <c r="E377" s="209">
        <f>E378</f>
        <v>10202.25</v>
      </c>
      <c r="F377" s="209">
        <f t="shared" ref="F377:G378" si="198">F378</f>
        <v>5000</v>
      </c>
      <c r="G377" s="209">
        <f t="shared" si="198"/>
        <v>1500</v>
      </c>
      <c r="H377" s="209">
        <f t="shared" si="174"/>
        <v>1500</v>
      </c>
      <c r="I377" s="209">
        <f t="shared" si="175"/>
        <v>1500</v>
      </c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95"/>
      <c r="AK377" s="95"/>
      <c r="AL377" s="95"/>
      <c r="AM377" s="95"/>
      <c r="AN377" s="95"/>
      <c r="AO377" s="95"/>
      <c r="AP377" s="95"/>
      <c r="AQ377" s="95"/>
      <c r="AR377" s="95"/>
      <c r="AS377" s="95"/>
      <c r="AT377" s="95"/>
      <c r="AU377" s="95"/>
      <c r="AV377" s="95"/>
      <c r="AW377" s="95"/>
      <c r="AX377" s="95"/>
      <c r="AY377" s="95"/>
      <c r="AZ377" s="95"/>
      <c r="BA377" s="95"/>
      <c r="BB377" s="95"/>
      <c r="BC377" s="95"/>
      <c r="BD377" s="95"/>
      <c r="BE377" s="95"/>
      <c r="BF377" s="95"/>
      <c r="BG377" s="95"/>
    </row>
    <row r="378" spans="1:59" hidden="1">
      <c r="A378" s="33">
        <v>343</v>
      </c>
      <c r="B378" s="70"/>
      <c r="C378" s="71"/>
      <c r="D378" s="25" t="s">
        <v>99</v>
      </c>
      <c r="E378" s="10">
        <f>E379</f>
        <v>10202.25</v>
      </c>
      <c r="F378" s="10">
        <f t="shared" si="198"/>
        <v>5000</v>
      </c>
      <c r="G378" s="10">
        <f t="shared" si="198"/>
        <v>1500</v>
      </c>
      <c r="H378" s="10">
        <f t="shared" si="174"/>
        <v>1500</v>
      </c>
      <c r="I378" s="10">
        <f t="shared" si="175"/>
        <v>1500</v>
      </c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</row>
    <row r="379" spans="1:59" hidden="1">
      <c r="A379" s="72">
        <v>3433</v>
      </c>
      <c r="B379" s="73"/>
      <c r="C379" s="74"/>
      <c r="D379" s="26" t="s">
        <v>101</v>
      </c>
      <c r="E379" s="12">
        <v>10202.25</v>
      </c>
      <c r="F379" s="12">
        <v>5000</v>
      </c>
      <c r="G379" s="12">
        <v>1500</v>
      </c>
      <c r="H379" s="12">
        <f t="shared" si="174"/>
        <v>1500</v>
      </c>
      <c r="I379" s="12">
        <f t="shared" si="175"/>
        <v>1500</v>
      </c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  <c r="AA379" s="89"/>
      <c r="AB379" s="89"/>
      <c r="AC379" s="89"/>
      <c r="AD379" s="89"/>
      <c r="AE379" s="89"/>
      <c r="AF379" s="89"/>
      <c r="AG379" s="89"/>
      <c r="AH379" s="89"/>
      <c r="AI379" s="89"/>
      <c r="AJ379" s="89"/>
      <c r="AK379" s="89"/>
      <c r="AL379" s="89"/>
      <c r="AM379" s="89"/>
      <c r="AN379" s="89"/>
      <c r="AO379" s="89"/>
      <c r="AP379" s="89"/>
      <c r="AQ379" s="89"/>
      <c r="AR379" s="89"/>
      <c r="AS379" s="89"/>
      <c r="AT379" s="89"/>
      <c r="AU379" s="89"/>
      <c r="AV379" s="89"/>
      <c r="AW379" s="89"/>
      <c r="AX379" s="89"/>
      <c r="AY379" s="89"/>
      <c r="AZ379" s="89"/>
      <c r="BA379" s="89"/>
      <c r="BB379" s="89"/>
      <c r="BC379" s="89"/>
      <c r="BD379" s="89"/>
      <c r="BE379" s="89"/>
      <c r="BF379" s="89"/>
      <c r="BG379" s="89"/>
    </row>
    <row r="380" spans="1:59" s="291" customFormat="1">
      <c r="A380" s="330" t="s">
        <v>173</v>
      </c>
      <c r="B380" s="330"/>
      <c r="C380" s="330"/>
      <c r="D380" s="288" t="s">
        <v>188</v>
      </c>
      <c r="E380" s="289">
        <f>E382</f>
        <v>26944.71</v>
      </c>
      <c r="F380" s="289">
        <f t="shared" ref="F380:G380" si="199">F382</f>
        <v>27000</v>
      </c>
      <c r="G380" s="289">
        <f t="shared" si="199"/>
        <v>27000</v>
      </c>
      <c r="H380" s="289">
        <f t="shared" si="174"/>
        <v>27000</v>
      </c>
      <c r="I380" s="289">
        <f t="shared" si="175"/>
        <v>27000</v>
      </c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290"/>
      <c r="AJ380" s="290"/>
      <c r="AK380" s="290"/>
      <c r="AL380" s="290"/>
      <c r="AM380" s="290"/>
      <c r="AN380" s="290"/>
      <c r="AO380" s="290"/>
      <c r="AP380" s="290"/>
      <c r="AQ380" s="290"/>
      <c r="AR380" s="290"/>
      <c r="AS380" s="290"/>
      <c r="AT380" s="290"/>
      <c r="AU380" s="290"/>
      <c r="AV380" s="290"/>
      <c r="AW380" s="290"/>
      <c r="AX380" s="290"/>
      <c r="AY380" s="290"/>
      <c r="AZ380" s="290"/>
      <c r="BA380" s="290"/>
      <c r="BB380" s="290"/>
      <c r="BC380" s="290"/>
      <c r="BD380" s="290"/>
      <c r="BE380" s="290"/>
      <c r="BF380" s="290"/>
      <c r="BG380" s="290"/>
    </row>
    <row r="381" spans="1:59" ht="15" customHeight="1">
      <c r="A381" s="331" t="s">
        <v>182</v>
      </c>
      <c r="B381" s="331"/>
      <c r="C381" s="331"/>
      <c r="D381" s="51" t="s">
        <v>31</v>
      </c>
      <c r="E381" s="14">
        <f>E382</f>
        <v>26944.71</v>
      </c>
      <c r="F381" s="14">
        <f t="shared" ref="F381:G386" si="200">F382</f>
        <v>27000</v>
      </c>
      <c r="G381" s="14">
        <f t="shared" si="200"/>
        <v>27000</v>
      </c>
      <c r="H381" s="14">
        <f t="shared" si="174"/>
        <v>27000</v>
      </c>
      <c r="I381" s="14">
        <f t="shared" si="175"/>
        <v>27000</v>
      </c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  <c r="AF381" s="93"/>
      <c r="AG381" s="93"/>
      <c r="AH381" s="93"/>
      <c r="AI381" s="93"/>
      <c r="AJ381" s="93"/>
      <c r="AK381" s="93"/>
      <c r="AL381" s="93"/>
      <c r="AM381" s="93"/>
      <c r="AN381" s="93"/>
      <c r="AO381" s="93"/>
      <c r="AP381" s="93"/>
      <c r="AQ381" s="93"/>
      <c r="AR381" s="93"/>
      <c r="AS381" s="93"/>
      <c r="AT381" s="93"/>
      <c r="AU381" s="93"/>
      <c r="AV381" s="93"/>
      <c r="AW381" s="93"/>
      <c r="AX381" s="93"/>
      <c r="AY381" s="93"/>
      <c r="AZ381" s="93"/>
      <c r="BA381" s="93"/>
      <c r="BB381" s="93"/>
      <c r="BC381" s="93"/>
      <c r="BD381" s="93"/>
      <c r="BE381" s="93"/>
      <c r="BF381" s="93"/>
      <c r="BG381" s="93"/>
    </row>
    <row r="382" spans="1:59" ht="15" customHeight="1">
      <c r="A382" s="67">
        <v>3</v>
      </c>
      <c r="B382" s="60"/>
      <c r="C382" s="61"/>
      <c r="D382" s="52" t="s">
        <v>51</v>
      </c>
      <c r="E382" s="6">
        <f>E383+E386</f>
        <v>26944.71</v>
      </c>
      <c r="F382" s="6">
        <f t="shared" ref="F382:I382" si="201">F383+F386</f>
        <v>27000</v>
      </c>
      <c r="G382" s="6">
        <f t="shared" si="201"/>
        <v>27000</v>
      </c>
      <c r="H382" s="6">
        <f t="shared" si="201"/>
        <v>27000</v>
      </c>
      <c r="I382" s="6">
        <f t="shared" si="201"/>
        <v>27000</v>
      </c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  <c r="AB382" s="94"/>
      <c r="AC382" s="94"/>
      <c r="AD382" s="94"/>
      <c r="AE382" s="94"/>
      <c r="AF382" s="94"/>
      <c r="AG382" s="94"/>
      <c r="AH382" s="94"/>
      <c r="AI382" s="94"/>
      <c r="AJ382" s="94"/>
      <c r="AK382" s="94"/>
      <c r="AL382" s="94"/>
      <c r="AM382" s="94"/>
      <c r="AN382" s="94"/>
      <c r="AO382" s="94"/>
      <c r="AP382" s="94"/>
      <c r="AQ382" s="94"/>
      <c r="AR382" s="94"/>
      <c r="AS382" s="94"/>
      <c r="AT382" s="94"/>
      <c r="AU382" s="94"/>
      <c r="AV382" s="94"/>
      <c r="AW382" s="94"/>
      <c r="AX382" s="94"/>
      <c r="AY382" s="94"/>
      <c r="AZ382" s="94"/>
      <c r="BA382" s="94"/>
      <c r="BB382" s="94"/>
      <c r="BC382" s="94"/>
      <c r="BD382" s="94"/>
      <c r="BE382" s="94"/>
      <c r="BF382" s="94"/>
      <c r="BG382" s="94"/>
    </row>
    <row r="383" spans="1:59" s="89" customFormat="1">
      <c r="A383" s="266">
        <v>31</v>
      </c>
      <c r="B383" s="267"/>
      <c r="C383" s="268"/>
      <c r="D383" s="265" t="s">
        <v>52</v>
      </c>
      <c r="E383" s="209">
        <v>0</v>
      </c>
      <c r="F383" s="209">
        <v>27000</v>
      </c>
      <c r="G383" s="209">
        <f t="shared" ref="G383:I383" si="202">G384</f>
        <v>27000</v>
      </c>
      <c r="H383" s="209">
        <f t="shared" si="202"/>
        <v>27000</v>
      </c>
      <c r="I383" s="209">
        <f t="shared" si="202"/>
        <v>27000</v>
      </c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95"/>
      <c r="AK383" s="95"/>
      <c r="AL383" s="95"/>
      <c r="AM383" s="95"/>
      <c r="AN383" s="95"/>
      <c r="AO383" s="95"/>
      <c r="AP383" s="95"/>
      <c r="AQ383" s="95"/>
      <c r="AR383" s="95"/>
      <c r="AS383" s="95"/>
      <c r="AT383" s="95"/>
      <c r="AU383" s="95"/>
      <c r="AV383" s="95"/>
      <c r="AW383" s="95"/>
      <c r="AX383" s="95"/>
      <c r="AY383" s="95"/>
      <c r="AZ383" s="95"/>
      <c r="BA383" s="95"/>
      <c r="BB383" s="95"/>
      <c r="BC383" s="95"/>
      <c r="BD383" s="95"/>
      <c r="BE383" s="95"/>
      <c r="BF383" s="95"/>
      <c r="BG383" s="95"/>
    </row>
    <row r="384" spans="1:59" s="89" customFormat="1" hidden="1">
      <c r="A384" s="270">
        <v>311</v>
      </c>
      <c r="B384" s="271"/>
      <c r="C384" s="272"/>
      <c r="D384" s="221" t="s">
        <v>53</v>
      </c>
      <c r="E384" s="211">
        <f>SUM(E385:E385)</f>
        <v>0</v>
      </c>
      <c r="F384" s="211">
        <f>SUM(F385:F385)</f>
        <v>0</v>
      </c>
      <c r="G384" s="211">
        <f>SUM(G385:G385)</f>
        <v>27000</v>
      </c>
      <c r="H384" s="211">
        <f t="shared" ref="H384:H385" si="203">G384</f>
        <v>27000</v>
      </c>
      <c r="I384" s="211">
        <f t="shared" ref="I384:I385" si="204">G384</f>
        <v>27000</v>
      </c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</row>
    <row r="385" spans="1:59" s="89" customFormat="1" hidden="1">
      <c r="A385" s="273">
        <v>3111</v>
      </c>
      <c r="B385" s="274"/>
      <c r="C385" s="275"/>
      <c r="D385" s="222" t="s">
        <v>54</v>
      </c>
      <c r="E385" s="214">
        <v>0</v>
      </c>
      <c r="F385" s="214">
        <v>0</v>
      </c>
      <c r="G385" s="214">
        <v>27000</v>
      </c>
      <c r="H385" s="214">
        <f t="shared" si="203"/>
        <v>27000</v>
      </c>
      <c r="I385" s="214">
        <f t="shared" si="204"/>
        <v>27000</v>
      </c>
    </row>
    <row r="386" spans="1:59" s="89" customFormat="1" ht="15" customHeight="1">
      <c r="A386" s="266">
        <v>32</v>
      </c>
      <c r="B386" s="263"/>
      <c r="C386" s="264"/>
      <c r="D386" s="224" t="s">
        <v>61</v>
      </c>
      <c r="E386" s="209">
        <f>E387</f>
        <v>26944.71</v>
      </c>
      <c r="F386" s="209">
        <v>0</v>
      </c>
      <c r="G386" s="209">
        <f t="shared" si="200"/>
        <v>0</v>
      </c>
      <c r="H386" s="209">
        <f t="shared" si="174"/>
        <v>0</v>
      </c>
      <c r="I386" s="209">
        <f t="shared" si="175"/>
        <v>0</v>
      </c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95"/>
      <c r="AK386" s="95"/>
      <c r="AL386" s="95"/>
      <c r="AM386" s="95"/>
      <c r="AN386" s="95"/>
      <c r="AO386" s="95"/>
      <c r="AP386" s="95"/>
      <c r="AQ386" s="95"/>
      <c r="AR386" s="95"/>
      <c r="AS386" s="95"/>
      <c r="AT386" s="95"/>
      <c r="AU386" s="95"/>
      <c r="AV386" s="95"/>
      <c r="AW386" s="95"/>
      <c r="AX386" s="95"/>
      <c r="AY386" s="95"/>
      <c r="AZ386" s="95"/>
      <c r="BA386" s="95"/>
      <c r="BB386" s="95"/>
      <c r="BC386" s="95"/>
      <c r="BD386" s="95"/>
      <c r="BE386" s="95"/>
      <c r="BF386" s="95"/>
      <c r="BG386" s="95"/>
    </row>
    <row r="387" spans="1:59" hidden="1">
      <c r="A387" s="33">
        <v>323</v>
      </c>
      <c r="B387" s="70"/>
      <c r="C387" s="71"/>
      <c r="D387" s="27" t="s">
        <v>74</v>
      </c>
      <c r="E387" s="10">
        <f>SUM(E388:E390)</f>
        <v>26944.71</v>
      </c>
      <c r="F387" s="10">
        <f t="shared" ref="F387:G387" si="205">SUM(F388:F390)</f>
        <v>27000</v>
      </c>
      <c r="G387" s="10">
        <f t="shared" si="205"/>
        <v>0</v>
      </c>
      <c r="H387" s="10">
        <f t="shared" si="174"/>
        <v>0</v>
      </c>
      <c r="I387" s="10">
        <f t="shared" si="175"/>
        <v>0</v>
      </c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</row>
    <row r="388" spans="1:59" ht="24" hidden="1">
      <c r="A388" s="72">
        <v>3232</v>
      </c>
      <c r="B388" s="73"/>
      <c r="C388" s="74"/>
      <c r="D388" s="28" t="s">
        <v>76</v>
      </c>
      <c r="E388" s="12">
        <v>0</v>
      </c>
      <c r="F388" s="12">
        <v>0</v>
      </c>
      <c r="G388" s="12">
        <v>0</v>
      </c>
      <c r="H388" s="12">
        <f t="shared" si="174"/>
        <v>0</v>
      </c>
      <c r="I388" s="12">
        <f t="shared" si="175"/>
        <v>0</v>
      </c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  <c r="AB388" s="89"/>
      <c r="AC388" s="89"/>
      <c r="AD388" s="89"/>
      <c r="AE388" s="89"/>
      <c r="AF388" s="89"/>
      <c r="AG388" s="89"/>
      <c r="AH388" s="89"/>
      <c r="AI388" s="89"/>
      <c r="AJ388" s="89"/>
      <c r="AK388" s="89"/>
      <c r="AL388" s="89"/>
      <c r="AM388" s="89"/>
      <c r="AN388" s="89"/>
      <c r="AO388" s="89"/>
      <c r="AP388" s="89"/>
      <c r="AQ388" s="89"/>
      <c r="AR388" s="89"/>
      <c r="AS388" s="89"/>
      <c r="AT388" s="89"/>
      <c r="AU388" s="89"/>
      <c r="AV388" s="89"/>
      <c r="AW388" s="89"/>
      <c r="AX388" s="89"/>
      <c r="AY388" s="89"/>
      <c r="AZ388" s="89"/>
      <c r="BA388" s="89"/>
      <c r="BB388" s="89"/>
      <c r="BC388" s="89"/>
      <c r="BD388" s="89"/>
      <c r="BE388" s="89"/>
      <c r="BF388" s="89"/>
      <c r="BG388" s="89"/>
    </row>
    <row r="389" spans="1:59" hidden="1">
      <c r="A389" s="72">
        <v>3233</v>
      </c>
      <c r="B389" s="73"/>
      <c r="C389" s="74"/>
      <c r="D389" s="28" t="s">
        <v>77</v>
      </c>
      <c r="E389" s="12">
        <v>0</v>
      </c>
      <c r="F389" s="12">
        <v>0</v>
      </c>
      <c r="G389" s="12">
        <v>0</v>
      </c>
      <c r="H389" s="12">
        <f t="shared" si="174"/>
        <v>0</v>
      </c>
      <c r="I389" s="12">
        <f t="shared" si="175"/>
        <v>0</v>
      </c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  <c r="AA389" s="89"/>
      <c r="AB389" s="89"/>
      <c r="AC389" s="89"/>
      <c r="AD389" s="89"/>
      <c r="AE389" s="89"/>
      <c r="AF389" s="89"/>
      <c r="AG389" s="89"/>
      <c r="AH389" s="89"/>
      <c r="AI389" s="89"/>
      <c r="AJ389" s="89"/>
      <c r="AK389" s="89"/>
      <c r="AL389" s="89"/>
      <c r="AM389" s="89"/>
      <c r="AN389" s="89"/>
      <c r="AO389" s="89"/>
      <c r="AP389" s="89"/>
      <c r="AQ389" s="89"/>
      <c r="AR389" s="89"/>
      <c r="AS389" s="89"/>
      <c r="AT389" s="89"/>
      <c r="AU389" s="89"/>
      <c r="AV389" s="89"/>
      <c r="AW389" s="89"/>
      <c r="AX389" s="89"/>
      <c r="AY389" s="89"/>
      <c r="AZ389" s="89"/>
      <c r="BA389" s="89"/>
      <c r="BB389" s="89"/>
      <c r="BC389" s="89"/>
      <c r="BD389" s="89"/>
      <c r="BE389" s="89"/>
      <c r="BF389" s="89"/>
      <c r="BG389" s="89"/>
    </row>
    <row r="390" spans="1:59" hidden="1">
      <c r="A390" s="72">
        <v>3237</v>
      </c>
      <c r="B390" s="73"/>
      <c r="C390" s="74"/>
      <c r="D390" s="28" t="s">
        <v>81</v>
      </c>
      <c r="E390" s="12">
        <v>26944.71</v>
      </c>
      <c r="F390" s="12">
        <v>27000</v>
      </c>
      <c r="G390" s="12">
        <v>0</v>
      </c>
      <c r="H390" s="12">
        <f t="shared" si="174"/>
        <v>0</v>
      </c>
      <c r="I390" s="12">
        <f t="shared" si="175"/>
        <v>0</v>
      </c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  <c r="AB390" s="89"/>
      <c r="AC390" s="89"/>
      <c r="AD390" s="89"/>
      <c r="AE390" s="89"/>
      <c r="AF390" s="89"/>
      <c r="AG390" s="89"/>
      <c r="AH390" s="89"/>
      <c r="AI390" s="89"/>
      <c r="AJ390" s="89"/>
      <c r="AK390" s="89"/>
      <c r="AL390" s="89"/>
      <c r="AM390" s="89"/>
      <c r="AN390" s="89"/>
      <c r="AO390" s="89"/>
      <c r="AP390" s="89"/>
      <c r="AQ390" s="89"/>
      <c r="AR390" s="89"/>
      <c r="AS390" s="89"/>
      <c r="AT390" s="89"/>
      <c r="AU390" s="89"/>
      <c r="AV390" s="89"/>
      <c r="AW390" s="89"/>
      <c r="AX390" s="89"/>
      <c r="AY390" s="89"/>
      <c r="AZ390" s="89"/>
      <c r="BA390" s="89"/>
      <c r="BB390" s="89"/>
      <c r="BC390" s="89"/>
      <c r="BD390" s="89"/>
      <c r="BE390" s="89"/>
      <c r="BF390" s="89"/>
      <c r="BG390" s="89"/>
    </row>
    <row r="391" spans="1:59" s="291" customFormat="1">
      <c r="A391" s="330" t="s">
        <v>152</v>
      </c>
      <c r="B391" s="330"/>
      <c r="C391" s="330"/>
      <c r="D391" s="288" t="s">
        <v>153</v>
      </c>
      <c r="E391" s="289">
        <f>E393</f>
        <v>1078.31</v>
      </c>
      <c r="F391" s="289">
        <f t="shared" ref="F391:G391" si="206">F393</f>
        <v>920</v>
      </c>
      <c r="G391" s="289">
        <f t="shared" si="206"/>
        <v>1610</v>
      </c>
      <c r="H391" s="289">
        <f t="shared" si="174"/>
        <v>1610</v>
      </c>
      <c r="I391" s="289">
        <f t="shared" si="175"/>
        <v>1610</v>
      </c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290"/>
      <c r="AJ391" s="290"/>
      <c r="AK391" s="290"/>
      <c r="AL391" s="290"/>
      <c r="AM391" s="290"/>
      <c r="AN391" s="290"/>
      <c r="AO391" s="290"/>
      <c r="AP391" s="290"/>
      <c r="AQ391" s="290"/>
      <c r="AR391" s="290"/>
      <c r="AS391" s="290"/>
      <c r="AT391" s="290"/>
      <c r="AU391" s="290"/>
      <c r="AV391" s="290"/>
      <c r="AW391" s="290"/>
      <c r="AX391" s="290"/>
      <c r="AY391" s="290"/>
      <c r="AZ391" s="290"/>
      <c r="BA391" s="290"/>
      <c r="BB391" s="290"/>
      <c r="BC391" s="290"/>
      <c r="BD391" s="290"/>
      <c r="BE391" s="290"/>
      <c r="BF391" s="290"/>
      <c r="BG391" s="290"/>
    </row>
    <row r="392" spans="1:59" ht="15" customHeight="1">
      <c r="A392" s="331" t="s">
        <v>184</v>
      </c>
      <c r="B392" s="331"/>
      <c r="C392" s="331"/>
      <c r="D392" s="80" t="s">
        <v>24</v>
      </c>
      <c r="E392" s="14">
        <f>E393</f>
        <v>1078.31</v>
      </c>
      <c r="F392" s="14">
        <f t="shared" ref="F392:G393" si="207">F393</f>
        <v>920</v>
      </c>
      <c r="G392" s="14">
        <f t="shared" si="207"/>
        <v>1610</v>
      </c>
      <c r="H392" s="14">
        <f t="shared" si="174"/>
        <v>1610</v>
      </c>
      <c r="I392" s="14">
        <f t="shared" si="175"/>
        <v>1610</v>
      </c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  <c r="AF392" s="93"/>
      <c r="AG392" s="93"/>
      <c r="AH392" s="93"/>
      <c r="AI392" s="93"/>
      <c r="AJ392" s="93"/>
      <c r="AK392" s="93"/>
      <c r="AL392" s="93"/>
      <c r="AM392" s="93"/>
      <c r="AN392" s="93"/>
      <c r="AO392" s="93"/>
      <c r="AP392" s="93"/>
      <c r="AQ392" s="93"/>
      <c r="AR392" s="93"/>
      <c r="AS392" s="93"/>
      <c r="AT392" s="93"/>
      <c r="AU392" s="93"/>
      <c r="AV392" s="93"/>
      <c r="AW392" s="93"/>
      <c r="AX392" s="93"/>
      <c r="AY392" s="93"/>
      <c r="AZ392" s="93"/>
      <c r="BA392" s="93"/>
      <c r="BB392" s="93"/>
      <c r="BC392" s="93"/>
      <c r="BD392" s="93"/>
      <c r="BE392" s="93"/>
      <c r="BF392" s="93"/>
      <c r="BG392" s="93"/>
    </row>
    <row r="393" spans="1:59">
      <c r="A393" s="67">
        <v>3</v>
      </c>
      <c r="B393" s="68"/>
      <c r="C393" s="69"/>
      <c r="D393" s="52" t="s">
        <v>51</v>
      </c>
      <c r="E393" s="6">
        <f>E394</f>
        <v>1078.31</v>
      </c>
      <c r="F393" s="6">
        <f t="shared" si="207"/>
        <v>920</v>
      </c>
      <c r="G393" s="6">
        <f t="shared" si="207"/>
        <v>1610</v>
      </c>
      <c r="H393" s="6">
        <f t="shared" si="174"/>
        <v>1610</v>
      </c>
      <c r="I393" s="6">
        <f t="shared" si="175"/>
        <v>1610</v>
      </c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  <c r="AB393" s="94"/>
      <c r="AC393" s="94"/>
      <c r="AD393" s="94"/>
      <c r="AE393" s="94"/>
      <c r="AF393" s="94"/>
      <c r="AG393" s="94"/>
      <c r="AH393" s="94"/>
      <c r="AI393" s="94"/>
      <c r="AJ393" s="94"/>
      <c r="AK393" s="94"/>
      <c r="AL393" s="94"/>
      <c r="AM393" s="94"/>
      <c r="AN393" s="94"/>
      <c r="AO393" s="94"/>
      <c r="AP393" s="94"/>
      <c r="AQ393" s="94"/>
      <c r="AR393" s="94"/>
      <c r="AS393" s="94"/>
      <c r="AT393" s="94"/>
      <c r="AU393" s="94"/>
      <c r="AV393" s="94"/>
      <c r="AW393" s="94"/>
      <c r="AX393" s="94"/>
      <c r="AY393" s="94"/>
      <c r="AZ393" s="94"/>
      <c r="BA393" s="94"/>
      <c r="BB393" s="94"/>
      <c r="BC393" s="94"/>
      <c r="BD393" s="94"/>
      <c r="BE393" s="94"/>
      <c r="BF393" s="94"/>
      <c r="BG393" s="94"/>
    </row>
    <row r="394" spans="1:59" s="89" customFormat="1">
      <c r="A394" s="266">
        <v>32</v>
      </c>
      <c r="B394" s="267"/>
      <c r="C394" s="268"/>
      <c r="D394" s="224" t="s">
        <v>61</v>
      </c>
      <c r="E394" s="209">
        <f>E395+E399+E405+E403</f>
        <v>1078.31</v>
      </c>
      <c r="F394" s="209">
        <f t="shared" ref="F394:I394" si="208">F395+F399+F405+F403</f>
        <v>920</v>
      </c>
      <c r="G394" s="209">
        <f t="shared" si="208"/>
        <v>1610</v>
      </c>
      <c r="H394" s="209">
        <f t="shared" si="208"/>
        <v>1610</v>
      </c>
      <c r="I394" s="209">
        <f t="shared" si="208"/>
        <v>1610</v>
      </c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95"/>
      <c r="AK394" s="95"/>
      <c r="AL394" s="95"/>
      <c r="AM394" s="95"/>
      <c r="AN394" s="95"/>
      <c r="AO394" s="95"/>
      <c r="AP394" s="95"/>
      <c r="AQ394" s="95"/>
      <c r="AR394" s="95"/>
      <c r="AS394" s="95"/>
      <c r="AT394" s="95"/>
      <c r="AU394" s="95"/>
      <c r="AV394" s="95"/>
      <c r="AW394" s="95"/>
      <c r="AX394" s="95"/>
      <c r="AY394" s="95"/>
      <c r="AZ394" s="95"/>
      <c r="BA394" s="95"/>
      <c r="BB394" s="95"/>
      <c r="BC394" s="95"/>
      <c r="BD394" s="95"/>
      <c r="BE394" s="95"/>
      <c r="BF394" s="95"/>
      <c r="BG394" s="95"/>
    </row>
    <row r="395" spans="1:59" hidden="1">
      <c r="A395" s="33">
        <v>321</v>
      </c>
      <c r="B395" s="70"/>
      <c r="C395" s="71"/>
      <c r="D395" s="34" t="s">
        <v>62</v>
      </c>
      <c r="E395" s="10">
        <f>SUM(E396:E398)</f>
        <v>0</v>
      </c>
      <c r="F395" s="10">
        <f t="shared" ref="F395:G395" si="209">SUM(F396:F398)</f>
        <v>50</v>
      </c>
      <c r="G395" s="10">
        <f t="shared" si="209"/>
        <v>0</v>
      </c>
      <c r="H395" s="10">
        <f t="shared" si="174"/>
        <v>0</v>
      </c>
      <c r="I395" s="10">
        <f t="shared" si="175"/>
        <v>0</v>
      </c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</row>
    <row r="396" spans="1:59" hidden="1">
      <c r="A396" s="72">
        <v>3211</v>
      </c>
      <c r="B396" s="73"/>
      <c r="C396" s="74"/>
      <c r="D396" s="35" t="s">
        <v>63</v>
      </c>
      <c r="E396" s="12">
        <v>0</v>
      </c>
      <c r="F396" s="12">
        <v>50</v>
      </c>
      <c r="G396" s="12">
        <v>0</v>
      </c>
      <c r="H396" s="12">
        <f t="shared" si="174"/>
        <v>0</v>
      </c>
      <c r="I396" s="12">
        <f t="shared" si="175"/>
        <v>0</v>
      </c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  <c r="AA396" s="89"/>
      <c r="AB396" s="89"/>
      <c r="AC396" s="89"/>
      <c r="AD396" s="89"/>
      <c r="AE396" s="89"/>
      <c r="AF396" s="89"/>
      <c r="AG396" s="8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89"/>
      <c r="AS396" s="89"/>
      <c r="AT396" s="89"/>
      <c r="AU396" s="89"/>
      <c r="AV396" s="89"/>
      <c r="AW396" s="89"/>
      <c r="AX396" s="89"/>
      <c r="AY396" s="89"/>
      <c r="AZ396" s="89"/>
      <c r="BA396" s="89"/>
      <c r="BB396" s="89"/>
      <c r="BC396" s="89"/>
      <c r="BD396" s="89"/>
      <c r="BE396" s="89"/>
      <c r="BF396" s="89"/>
      <c r="BG396" s="89"/>
    </row>
    <row r="397" spans="1:59" hidden="1">
      <c r="A397" s="72">
        <v>3213</v>
      </c>
      <c r="B397" s="73"/>
      <c r="C397" s="74"/>
      <c r="D397" s="35" t="s">
        <v>65</v>
      </c>
      <c r="E397" s="12">
        <v>0</v>
      </c>
      <c r="F397" s="12">
        <v>0</v>
      </c>
      <c r="G397" s="12">
        <v>0</v>
      </c>
      <c r="H397" s="12">
        <f t="shared" si="174"/>
        <v>0</v>
      </c>
      <c r="I397" s="12">
        <f t="shared" si="175"/>
        <v>0</v>
      </c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89"/>
      <c r="AT397" s="89"/>
      <c r="AU397" s="89"/>
      <c r="AV397" s="89"/>
      <c r="AW397" s="89"/>
      <c r="AX397" s="89"/>
      <c r="AY397" s="89"/>
      <c r="AZ397" s="89"/>
      <c r="BA397" s="89"/>
      <c r="BB397" s="89"/>
      <c r="BC397" s="89"/>
      <c r="BD397" s="89"/>
      <c r="BE397" s="89"/>
      <c r="BF397" s="89"/>
      <c r="BG397" s="89"/>
    </row>
    <row r="398" spans="1:59" ht="25.5" hidden="1">
      <c r="A398" s="72">
        <v>3214</v>
      </c>
      <c r="B398" s="73"/>
      <c r="C398" s="74"/>
      <c r="D398" s="35" t="s">
        <v>66</v>
      </c>
      <c r="E398" s="12">
        <v>0</v>
      </c>
      <c r="F398" s="12">
        <v>0</v>
      </c>
      <c r="G398" s="12">
        <v>0</v>
      </c>
      <c r="H398" s="12">
        <f t="shared" si="174"/>
        <v>0</v>
      </c>
      <c r="I398" s="12">
        <f t="shared" si="175"/>
        <v>0</v>
      </c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89"/>
      <c r="AT398" s="89"/>
      <c r="AU398" s="89"/>
      <c r="AV398" s="89"/>
      <c r="AW398" s="89"/>
      <c r="AX398" s="89"/>
      <c r="AY398" s="89"/>
      <c r="AZ398" s="89"/>
      <c r="BA398" s="89"/>
      <c r="BB398" s="89"/>
      <c r="BC398" s="89"/>
      <c r="BD398" s="89"/>
      <c r="BE398" s="89"/>
      <c r="BF398" s="89"/>
      <c r="BG398" s="89"/>
    </row>
    <row r="399" spans="1:59" hidden="1">
      <c r="A399" s="33">
        <v>322</v>
      </c>
      <c r="B399" s="70"/>
      <c r="C399" s="71"/>
      <c r="D399" s="34" t="s">
        <v>67</v>
      </c>
      <c r="E399" s="10">
        <f>SUM(E400:E402)</f>
        <v>0</v>
      </c>
      <c r="F399" s="10">
        <f t="shared" ref="F399:I399" si="210">SUM(F400:F402)</f>
        <v>0</v>
      </c>
      <c r="G399" s="10">
        <f t="shared" si="210"/>
        <v>0</v>
      </c>
      <c r="H399" s="10">
        <f t="shared" si="210"/>
        <v>0</v>
      </c>
      <c r="I399" s="10">
        <f t="shared" si="210"/>
        <v>0</v>
      </c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</row>
    <row r="400" spans="1:59" hidden="1">
      <c r="A400" s="72">
        <v>3221</v>
      </c>
      <c r="B400" s="73"/>
      <c r="C400" s="74"/>
      <c r="D400" s="35" t="s">
        <v>90</v>
      </c>
      <c r="E400" s="12">
        <v>0</v>
      </c>
      <c r="F400" s="12">
        <v>0</v>
      </c>
      <c r="G400" s="12">
        <v>0</v>
      </c>
      <c r="H400" s="12">
        <f t="shared" si="174"/>
        <v>0</v>
      </c>
      <c r="I400" s="12">
        <f t="shared" si="175"/>
        <v>0</v>
      </c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89"/>
      <c r="AT400" s="89"/>
      <c r="AU400" s="89"/>
      <c r="AV400" s="89"/>
      <c r="AW400" s="89"/>
      <c r="AX400" s="89"/>
      <c r="AY400" s="89"/>
      <c r="AZ400" s="89"/>
      <c r="BA400" s="89"/>
      <c r="BB400" s="89"/>
      <c r="BC400" s="89"/>
      <c r="BD400" s="89"/>
      <c r="BE400" s="89"/>
      <c r="BF400" s="89"/>
      <c r="BG400" s="89"/>
    </row>
    <row r="401" spans="1:59" hidden="1">
      <c r="A401" s="72">
        <v>3222</v>
      </c>
      <c r="B401" s="73"/>
      <c r="C401" s="74"/>
      <c r="D401" s="35" t="s">
        <v>69</v>
      </c>
      <c r="E401" s="12">
        <v>0</v>
      </c>
      <c r="F401" s="12">
        <v>0</v>
      </c>
      <c r="G401" s="12">
        <v>0</v>
      </c>
      <c r="H401" s="12">
        <f t="shared" si="174"/>
        <v>0</v>
      </c>
      <c r="I401" s="12">
        <f t="shared" si="175"/>
        <v>0</v>
      </c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89"/>
      <c r="AT401" s="89"/>
      <c r="AU401" s="89"/>
      <c r="AV401" s="89"/>
      <c r="AW401" s="89"/>
      <c r="AX401" s="89"/>
      <c r="AY401" s="89"/>
      <c r="AZ401" s="89"/>
      <c r="BA401" s="89"/>
      <c r="BB401" s="89"/>
      <c r="BC401" s="89"/>
      <c r="BD401" s="89"/>
      <c r="BE401" s="89"/>
      <c r="BF401" s="89"/>
      <c r="BG401" s="89"/>
    </row>
    <row r="402" spans="1:59" hidden="1">
      <c r="A402" s="72">
        <v>3225</v>
      </c>
      <c r="B402" s="73"/>
      <c r="C402" s="74"/>
      <c r="D402" s="35" t="s">
        <v>91</v>
      </c>
      <c r="E402" s="12">
        <v>0</v>
      </c>
      <c r="F402" s="12">
        <v>0</v>
      </c>
      <c r="G402" s="12">
        <v>0</v>
      </c>
      <c r="H402" s="12">
        <f t="shared" si="174"/>
        <v>0</v>
      </c>
      <c r="I402" s="12">
        <f t="shared" si="175"/>
        <v>0</v>
      </c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89"/>
      <c r="AT402" s="89"/>
      <c r="AU402" s="89"/>
      <c r="AV402" s="89"/>
      <c r="AW402" s="89"/>
      <c r="AX402" s="89"/>
      <c r="AY402" s="89"/>
      <c r="AZ402" s="89"/>
      <c r="BA402" s="89"/>
      <c r="BB402" s="89"/>
      <c r="BC402" s="89"/>
      <c r="BD402" s="89"/>
      <c r="BE402" s="89"/>
      <c r="BF402" s="89"/>
      <c r="BG402" s="89"/>
    </row>
    <row r="403" spans="1:59" hidden="1">
      <c r="A403" s="33">
        <v>323</v>
      </c>
      <c r="B403" s="70"/>
      <c r="C403" s="71"/>
      <c r="D403" s="34" t="s">
        <v>74</v>
      </c>
      <c r="E403" s="10">
        <f>E404</f>
        <v>0</v>
      </c>
      <c r="F403" s="10">
        <f t="shared" ref="F403" si="211">F404</f>
        <v>500</v>
      </c>
      <c r="G403" s="10">
        <f>G404</f>
        <v>0</v>
      </c>
      <c r="H403" s="10">
        <f t="shared" si="174"/>
        <v>0</v>
      </c>
      <c r="I403" s="10">
        <f t="shared" si="175"/>
        <v>0</v>
      </c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</row>
    <row r="404" spans="1:59" hidden="1">
      <c r="A404" s="72">
        <v>3237</v>
      </c>
      <c r="B404" s="73"/>
      <c r="C404" s="74"/>
      <c r="D404" s="35" t="s">
        <v>81</v>
      </c>
      <c r="E404" s="12">
        <v>0</v>
      </c>
      <c r="F404" s="12">
        <v>500</v>
      </c>
      <c r="G404" s="12">
        <v>0</v>
      </c>
      <c r="H404" s="12">
        <f t="shared" ref="H404:H479" si="212">G404</f>
        <v>0</v>
      </c>
      <c r="I404" s="12">
        <f t="shared" ref="I404:I479" si="213">G404</f>
        <v>0</v>
      </c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  <c r="AA404" s="89"/>
      <c r="AB404" s="89"/>
      <c r="AC404" s="89"/>
      <c r="AD404" s="89"/>
      <c r="AE404" s="89"/>
      <c r="AF404" s="89"/>
      <c r="AG404" s="89"/>
      <c r="AH404" s="89"/>
      <c r="AI404" s="89"/>
      <c r="AJ404" s="89"/>
      <c r="AK404" s="89"/>
      <c r="AL404" s="89"/>
      <c r="AM404" s="89"/>
      <c r="AN404" s="89"/>
      <c r="AO404" s="89"/>
      <c r="AP404" s="89"/>
      <c r="AQ404" s="89"/>
      <c r="AR404" s="89"/>
      <c r="AS404" s="89"/>
      <c r="AT404" s="89"/>
      <c r="AU404" s="89"/>
      <c r="AV404" s="89"/>
      <c r="AW404" s="89"/>
      <c r="AX404" s="89"/>
      <c r="AY404" s="89"/>
      <c r="AZ404" s="89"/>
      <c r="BA404" s="89"/>
      <c r="BB404" s="89"/>
      <c r="BC404" s="89"/>
      <c r="BD404" s="89"/>
      <c r="BE404" s="89"/>
      <c r="BF404" s="89"/>
      <c r="BG404" s="89"/>
    </row>
    <row r="405" spans="1:59" ht="25.5" hidden="1">
      <c r="A405" s="33">
        <v>329</v>
      </c>
      <c r="B405" s="70"/>
      <c r="C405" s="71"/>
      <c r="D405" s="34" t="s">
        <v>189</v>
      </c>
      <c r="E405" s="10">
        <f>SUM(E406:E407)</f>
        <v>1078.31</v>
      </c>
      <c r="F405" s="10">
        <f t="shared" ref="F405:G405" si="214">SUM(F406:F407)</f>
        <v>370</v>
      </c>
      <c r="G405" s="10">
        <f t="shared" si="214"/>
        <v>1610</v>
      </c>
      <c r="H405" s="10">
        <f t="shared" si="212"/>
        <v>1610</v>
      </c>
      <c r="I405" s="10">
        <f t="shared" si="213"/>
        <v>1610</v>
      </c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</row>
    <row r="406" spans="1:59" hidden="1">
      <c r="A406" s="72">
        <v>3293</v>
      </c>
      <c r="B406" s="73"/>
      <c r="C406" s="74"/>
      <c r="D406" s="35" t="s">
        <v>87</v>
      </c>
      <c r="E406" s="12">
        <v>0</v>
      </c>
      <c r="F406" s="12">
        <v>0</v>
      </c>
      <c r="G406" s="12">
        <v>0</v>
      </c>
      <c r="H406" s="12">
        <f t="shared" si="212"/>
        <v>0</v>
      </c>
      <c r="I406" s="12">
        <f t="shared" si="213"/>
        <v>0</v>
      </c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89"/>
      <c r="AT406" s="89"/>
      <c r="AU406" s="89"/>
      <c r="AV406" s="89"/>
      <c r="AW406" s="89"/>
      <c r="AX406" s="89"/>
      <c r="AY406" s="89"/>
      <c r="AZ406" s="89"/>
      <c r="BA406" s="89"/>
      <c r="BB406" s="89"/>
      <c r="BC406" s="89"/>
      <c r="BD406" s="89"/>
      <c r="BE406" s="89"/>
      <c r="BF406" s="89"/>
      <c r="BG406" s="89"/>
    </row>
    <row r="407" spans="1:59" ht="25.5" hidden="1">
      <c r="A407" s="72">
        <v>3299</v>
      </c>
      <c r="B407" s="73"/>
      <c r="C407" s="74"/>
      <c r="D407" s="35" t="s">
        <v>84</v>
      </c>
      <c r="E407" s="12">
        <v>1078.31</v>
      </c>
      <c r="F407" s="12">
        <v>370</v>
      </c>
      <c r="G407" s="12">
        <v>1610</v>
      </c>
      <c r="H407" s="12">
        <f t="shared" si="212"/>
        <v>1610</v>
      </c>
      <c r="I407" s="12">
        <f t="shared" si="213"/>
        <v>1610</v>
      </c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  <c r="AB407" s="89"/>
      <c r="AC407" s="89"/>
      <c r="AD407" s="89"/>
      <c r="AE407" s="89"/>
      <c r="AF407" s="89"/>
      <c r="AG407" s="8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89"/>
      <c r="AS407" s="89"/>
      <c r="AT407" s="89"/>
      <c r="AU407" s="89"/>
      <c r="AV407" s="89"/>
      <c r="AW407" s="89"/>
      <c r="AX407" s="89"/>
      <c r="AY407" s="89"/>
      <c r="AZ407" s="89"/>
      <c r="BA407" s="89"/>
      <c r="BB407" s="89"/>
      <c r="BC407" s="89"/>
      <c r="BD407" s="89"/>
      <c r="BE407" s="89"/>
      <c r="BF407" s="89"/>
      <c r="BG407" s="89"/>
    </row>
    <row r="408" spans="1:59" s="291" customFormat="1">
      <c r="A408" s="330" t="s">
        <v>190</v>
      </c>
      <c r="B408" s="330"/>
      <c r="C408" s="330"/>
      <c r="D408" s="288" t="s">
        <v>155</v>
      </c>
      <c r="E408" s="289">
        <f>E410+E421</f>
        <v>2271.7399999999998</v>
      </c>
      <c r="F408" s="289">
        <f t="shared" ref="F408:G408" si="215">F410+F421</f>
        <v>300</v>
      </c>
      <c r="G408" s="289">
        <f t="shared" si="215"/>
        <v>400</v>
      </c>
      <c r="H408" s="289">
        <f t="shared" si="212"/>
        <v>400</v>
      </c>
      <c r="I408" s="289">
        <f t="shared" si="213"/>
        <v>400</v>
      </c>
      <c r="J408" s="98"/>
      <c r="K408" s="98"/>
      <c r="L408" s="204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290"/>
      <c r="AJ408" s="290"/>
      <c r="AK408" s="290"/>
      <c r="AL408" s="290"/>
      <c r="AM408" s="290"/>
      <c r="AN408" s="290"/>
      <c r="AO408" s="290"/>
      <c r="AP408" s="290"/>
      <c r="AQ408" s="290"/>
      <c r="AR408" s="290"/>
      <c r="AS408" s="290"/>
      <c r="AT408" s="290"/>
      <c r="AU408" s="290"/>
      <c r="AV408" s="290"/>
      <c r="AW408" s="290"/>
      <c r="AX408" s="290"/>
      <c r="AY408" s="290"/>
      <c r="AZ408" s="290"/>
      <c r="BA408" s="290"/>
      <c r="BB408" s="290"/>
      <c r="BC408" s="290"/>
      <c r="BD408" s="290"/>
      <c r="BE408" s="290"/>
      <c r="BF408" s="290"/>
      <c r="BG408" s="290"/>
    </row>
    <row r="409" spans="1:59" ht="15" customHeight="1">
      <c r="A409" s="331" t="s">
        <v>182</v>
      </c>
      <c r="B409" s="331"/>
      <c r="C409" s="331"/>
      <c r="D409" s="51" t="s">
        <v>31</v>
      </c>
      <c r="E409" s="14">
        <f>E410</f>
        <v>374.04</v>
      </c>
      <c r="F409" s="14">
        <f t="shared" ref="F409:G410" si="216">F410</f>
        <v>300</v>
      </c>
      <c r="G409" s="14">
        <f t="shared" si="216"/>
        <v>400</v>
      </c>
      <c r="H409" s="14">
        <f t="shared" si="212"/>
        <v>400</v>
      </c>
      <c r="I409" s="14">
        <f t="shared" si="213"/>
        <v>400</v>
      </c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  <c r="AF409" s="93"/>
      <c r="AG409" s="93"/>
      <c r="AH409" s="93"/>
      <c r="AI409" s="93"/>
      <c r="AJ409" s="93"/>
      <c r="AK409" s="93"/>
      <c r="AL409" s="93"/>
      <c r="AM409" s="93"/>
      <c r="AN409" s="93"/>
      <c r="AO409" s="93"/>
      <c r="AP409" s="93"/>
      <c r="AQ409" s="93"/>
      <c r="AR409" s="93"/>
      <c r="AS409" s="93"/>
      <c r="AT409" s="93"/>
      <c r="AU409" s="93"/>
      <c r="AV409" s="93"/>
      <c r="AW409" s="93"/>
      <c r="AX409" s="93"/>
      <c r="AY409" s="93"/>
      <c r="AZ409" s="93"/>
      <c r="BA409" s="93"/>
      <c r="BB409" s="93"/>
      <c r="BC409" s="93"/>
      <c r="BD409" s="93"/>
      <c r="BE409" s="93"/>
      <c r="BF409" s="93"/>
      <c r="BG409" s="93"/>
    </row>
    <row r="410" spans="1:59">
      <c r="A410" s="67">
        <v>3</v>
      </c>
      <c r="B410" s="68"/>
      <c r="C410" s="69"/>
      <c r="D410" s="62" t="s">
        <v>51</v>
      </c>
      <c r="E410" s="6">
        <f>E411</f>
        <v>374.04</v>
      </c>
      <c r="F410" s="6">
        <f t="shared" si="216"/>
        <v>300</v>
      </c>
      <c r="G410" s="6">
        <f t="shared" si="216"/>
        <v>400</v>
      </c>
      <c r="H410" s="6">
        <f t="shared" si="212"/>
        <v>400</v>
      </c>
      <c r="I410" s="6">
        <f t="shared" si="213"/>
        <v>400</v>
      </c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  <c r="AB410" s="94"/>
      <c r="AC410" s="94"/>
      <c r="AD410" s="94"/>
      <c r="AE410" s="94"/>
      <c r="AF410" s="94"/>
      <c r="AG410" s="94"/>
      <c r="AH410" s="94"/>
      <c r="AI410" s="94"/>
      <c r="AJ410" s="94"/>
      <c r="AK410" s="94"/>
      <c r="AL410" s="94"/>
      <c r="AM410" s="94"/>
      <c r="AN410" s="94"/>
      <c r="AO410" s="94"/>
      <c r="AP410" s="94"/>
      <c r="AQ410" s="94"/>
      <c r="AR410" s="94"/>
      <c r="AS410" s="94"/>
      <c r="AT410" s="94"/>
      <c r="AU410" s="94"/>
      <c r="AV410" s="94"/>
      <c r="AW410" s="94"/>
      <c r="AX410" s="94"/>
      <c r="AY410" s="94"/>
      <c r="AZ410" s="94"/>
      <c r="BA410" s="94"/>
      <c r="BB410" s="94"/>
      <c r="BC410" s="94"/>
      <c r="BD410" s="94"/>
      <c r="BE410" s="94"/>
      <c r="BF410" s="94"/>
      <c r="BG410" s="94"/>
    </row>
    <row r="411" spans="1:59" s="89" customFormat="1">
      <c r="A411" s="266">
        <v>32</v>
      </c>
      <c r="B411" s="267"/>
      <c r="C411" s="268"/>
      <c r="D411" s="265" t="s">
        <v>61</v>
      </c>
      <c r="E411" s="209">
        <f>E412+E417+E415</f>
        <v>374.04</v>
      </c>
      <c r="F411" s="209">
        <f t="shared" ref="F411:G411" si="217">F412+F417+F415</f>
        <v>300</v>
      </c>
      <c r="G411" s="209">
        <f t="shared" si="217"/>
        <v>400</v>
      </c>
      <c r="H411" s="209">
        <f t="shared" si="212"/>
        <v>400</v>
      </c>
      <c r="I411" s="209">
        <f t="shared" si="213"/>
        <v>400</v>
      </c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  <c r="AA411" s="95"/>
      <c r="AB411" s="95"/>
      <c r="AC411" s="95"/>
      <c r="AD411" s="95"/>
      <c r="AE411" s="95"/>
      <c r="AF411" s="95"/>
      <c r="AG411" s="95"/>
      <c r="AH411" s="95"/>
      <c r="AI411" s="95"/>
      <c r="AJ411" s="95"/>
      <c r="AK411" s="95"/>
      <c r="AL411" s="95"/>
      <c r="AM411" s="95"/>
      <c r="AN411" s="95"/>
      <c r="AO411" s="95"/>
      <c r="AP411" s="95"/>
      <c r="AQ411" s="95"/>
      <c r="AR411" s="95"/>
      <c r="AS411" s="95"/>
      <c r="AT411" s="95"/>
      <c r="AU411" s="95"/>
      <c r="AV411" s="95"/>
      <c r="AW411" s="95"/>
      <c r="AX411" s="95"/>
      <c r="AY411" s="95"/>
      <c r="AZ411" s="95"/>
      <c r="BA411" s="95"/>
      <c r="BB411" s="95"/>
      <c r="BC411" s="95"/>
      <c r="BD411" s="95"/>
      <c r="BE411" s="95"/>
      <c r="BF411" s="95"/>
      <c r="BG411" s="95"/>
    </row>
    <row r="412" spans="1:59" hidden="1">
      <c r="A412" s="33">
        <v>321</v>
      </c>
      <c r="B412" s="70"/>
      <c r="C412" s="71"/>
      <c r="D412" s="25" t="s">
        <v>62</v>
      </c>
      <c r="E412" s="10">
        <f>SUM(E413:E414)</f>
        <v>0</v>
      </c>
      <c r="F412" s="10">
        <f t="shared" ref="F412:G412" si="218">SUM(F413:F416)</f>
        <v>0</v>
      </c>
      <c r="G412" s="10">
        <f t="shared" si="218"/>
        <v>0</v>
      </c>
      <c r="H412" s="10">
        <f t="shared" si="212"/>
        <v>0</v>
      </c>
      <c r="I412" s="10">
        <f t="shared" si="213"/>
        <v>0</v>
      </c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</row>
    <row r="413" spans="1:59" hidden="1">
      <c r="A413" s="72">
        <v>3211</v>
      </c>
      <c r="B413" s="73"/>
      <c r="C413" s="74"/>
      <c r="D413" s="26" t="s">
        <v>63</v>
      </c>
      <c r="E413" s="12">
        <v>0</v>
      </c>
      <c r="F413" s="12">
        <v>0</v>
      </c>
      <c r="G413" s="12">
        <v>0</v>
      </c>
      <c r="H413" s="12">
        <f t="shared" si="212"/>
        <v>0</v>
      </c>
      <c r="I413" s="12">
        <f t="shared" si="213"/>
        <v>0</v>
      </c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  <c r="AB413" s="89"/>
      <c r="AC413" s="89"/>
      <c r="AD413" s="89"/>
      <c r="AE413" s="89"/>
      <c r="AF413" s="89"/>
      <c r="AG413" s="89"/>
      <c r="AH413" s="89"/>
      <c r="AI413" s="89"/>
      <c r="AJ413" s="89"/>
      <c r="AK413" s="89"/>
      <c r="AL413" s="89"/>
      <c r="AM413" s="89"/>
      <c r="AN413" s="89"/>
      <c r="AO413" s="89"/>
      <c r="AP413" s="89"/>
      <c r="AQ413" s="89"/>
      <c r="AR413" s="89"/>
      <c r="AS413" s="89"/>
      <c r="AT413" s="89"/>
      <c r="AU413" s="89"/>
      <c r="AV413" s="89"/>
      <c r="AW413" s="89"/>
      <c r="AX413" s="89"/>
      <c r="AY413" s="89"/>
      <c r="AZ413" s="89"/>
      <c r="BA413" s="89"/>
      <c r="BB413" s="89"/>
      <c r="BC413" s="89"/>
      <c r="BD413" s="89"/>
      <c r="BE413" s="89"/>
      <c r="BF413" s="89"/>
      <c r="BG413" s="89"/>
    </row>
    <row r="414" spans="1:59" ht="26.25" hidden="1">
      <c r="A414" s="72">
        <v>3214</v>
      </c>
      <c r="B414" s="73"/>
      <c r="C414" s="74"/>
      <c r="D414" s="26" t="s">
        <v>66</v>
      </c>
      <c r="E414" s="12">
        <v>0</v>
      </c>
      <c r="F414" s="12">
        <v>0</v>
      </c>
      <c r="G414" s="12">
        <v>0</v>
      </c>
      <c r="H414" s="12">
        <f t="shared" si="212"/>
        <v>0</v>
      </c>
      <c r="I414" s="12">
        <f t="shared" si="213"/>
        <v>0</v>
      </c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89"/>
      <c r="AD414" s="89"/>
      <c r="AE414" s="89"/>
      <c r="AF414" s="89"/>
      <c r="AG414" s="89"/>
      <c r="AH414" s="89"/>
      <c r="AI414" s="89"/>
      <c r="AJ414" s="89"/>
      <c r="AK414" s="89"/>
      <c r="AL414" s="89"/>
      <c r="AM414" s="89"/>
      <c r="AN414" s="89"/>
      <c r="AO414" s="89"/>
      <c r="AP414" s="89"/>
      <c r="AQ414" s="89"/>
      <c r="AR414" s="89"/>
      <c r="AS414" s="89"/>
      <c r="AT414" s="89"/>
      <c r="AU414" s="89"/>
      <c r="AV414" s="89"/>
      <c r="AW414" s="89"/>
      <c r="AX414" s="89"/>
      <c r="AY414" s="89"/>
      <c r="AZ414" s="89"/>
      <c r="BA414" s="89"/>
      <c r="BB414" s="89"/>
      <c r="BC414" s="89"/>
      <c r="BD414" s="89"/>
      <c r="BE414" s="89"/>
      <c r="BF414" s="89"/>
      <c r="BG414" s="89"/>
    </row>
    <row r="415" spans="1:59" hidden="1">
      <c r="A415" s="33">
        <v>323</v>
      </c>
      <c r="B415" s="70"/>
      <c r="C415" s="71"/>
      <c r="D415" s="25" t="s">
        <v>74</v>
      </c>
      <c r="E415" s="10">
        <f>E416</f>
        <v>0</v>
      </c>
      <c r="F415" s="10">
        <f t="shared" ref="F415:G415" si="219">F416</f>
        <v>0</v>
      </c>
      <c r="G415" s="10">
        <f t="shared" si="219"/>
        <v>0</v>
      </c>
      <c r="H415" s="10">
        <f t="shared" si="212"/>
        <v>0</v>
      </c>
      <c r="I415" s="10">
        <f t="shared" si="213"/>
        <v>0</v>
      </c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</row>
    <row r="416" spans="1:59" hidden="1">
      <c r="A416" s="72">
        <v>3231</v>
      </c>
      <c r="B416" s="73"/>
      <c r="C416" s="74"/>
      <c r="D416" s="26" t="s">
        <v>75</v>
      </c>
      <c r="E416" s="12">
        <v>0</v>
      </c>
      <c r="F416" s="12">
        <v>0</v>
      </c>
      <c r="G416" s="12">
        <v>0</v>
      </c>
      <c r="H416" s="12">
        <f t="shared" si="212"/>
        <v>0</v>
      </c>
      <c r="I416" s="12">
        <f t="shared" si="213"/>
        <v>0</v>
      </c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  <c r="AB416" s="89"/>
      <c r="AC416" s="89"/>
      <c r="AD416" s="89"/>
      <c r="AE416" s="89"/>
      <c r="AF416" s="89"/>
      <c r="AG416" s="89"/>
      <c r="AH416" s="89"/>
      <c r="AI416" s="89"/>
      <c r="AJ416" s="89"/>
      <c r="AK416" s="89"/>
      <c r="AL416" s="89"/>
      <c r="AM416" s="89"/>
      <c r="AN416" s="89"/>
      <c r="AO416" s="89"/>
      <c r="AP416" s="89"/>
      <c r="AQ416" s="89"/>
      <c r="AR416" s="89"/>
      <c r="AS416" s="89"/>
      <c r="AT416" s="89"/>
      <c r="AU416" s="89"/>
      <c r="AV416" s="89"/>
      <c r="AW416" s="89"/>
      <c r="AX416" s="89"/>
      <c r="AY416" s="89"/>
      <c r="AZ416" s="89"/>
      <c r="BA416" s="89"/>
      <c r="BB416" s="89"/>
      <c r="BC416" s="89"/>
      <c r="BD416" s="89"/>
      <c r="BE416" s="89"/>
      <c r="BF416" s="89"/>
      <c r="BG416" s="89"/>
    </row>
    <row r="417" spans="1:59" ht="26.25" hidden="1">
      <c r="A417" s="33">
        <v>329</v>
      </c>
      <c r="B417" s="70"/>
      <c r="C417" s="71"/>
      <c r="D417" s="25" t="s">
        <v>189</v>
      </c>
      <c r="E417" s="10">
        <f>SUM(E418:E419)</f>
        <v>374.04</v>
      </c>
      <c r="F417" s="10">
        <f t="shared" ref="F417:G417" si="220">SUM(F418:F419)</f>
        <v>300</v>
      </c>
      <c r="G417" s="10">
        <f t="shared" si="220"/>
        <v>400</v>
      </c>
      <c r="H417" s="10">
        <f t="shared" si="212"/>
        <v>400</v>
      </c>
      <c r="I417" s="10">
        <f t="shared" si="213"/>
        <v>400</v>
      </c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96"/>
      <c r="BB417" s="96"/>
      <c r="BC417" s="96"/>
      <c r="BD417" s="96"/>
      <c r="BE417" s="96"/>
      <c r="BF417" s="96"/>
      <c r="BG417" s="96"/>
    </row>
    <row r="418" spans="1:59" ht="25.5" hidden="1">
      <c r="A418" s="72">
        <v>3291</v>
      </c>
      <c r="B418" s="73"/>
      <c r="C418" s="74"/>
      <c r="D418" s="32" t="s">
        <v>97</v>
      </c>
      <c r="E418" s="12">
        <v>0</v>
      </c>
      <c r="F418" s="12">
        <v>0</v>
      </c>
      <c r="G418" s="12">
        <v>0</v>
      </c>
      <c r="H418" s="12">
        <f t="shared" si="212"/>
        <v>0</v>
      </c>
      <c r="I418" s="12">
        <f t="shared" si="213"/>
        <v>0</v>
      </c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  <c r="AB418" s="89"/>
      <c r="AC418" s="89"/>
      <c r="AD418" s="89"/>
      <c r="AE418" s="89"/>
      <c r="AF418" s="89"/>
      <c r="AG418" s="89"/>
      <c r="AH418" s="89"/>
      <c r="AI418" s="89"/>
      <c r="AJ418" s="89"/>
      <c r="AK418" s="89"/>
      <c r="AL418" s="89"/>
      <c r="AM418" s="89"/>
      <c r="AN418" s="89"/>
      <c r="AO418" s="89"/>
      <c r="AP418" s="89"/>
      <c r="AQ418" s="89"/>
      <c r="AR418" s="89"/>
      <c r="AS418" s="89"/>
      <c r="AT418" s="89"/>
      <c r="AU418" s="89"/>
      <c r="AV418" s="89"/>
      <c r="AW418" s="89"/>
      <c r="AX418" s="89"/>
      <c r="AY418" s="89"/>
      <c r="AZ418" s="89"/>
      <c r="BA418" s="89"/>
      <c r="BB418" s="89"/>
      <c r="BC418" s="89"/>
      <c r="BD418" s="89"/>
      <c r="BE418" s="89"/>
      <c r="BF418" s="89"/>
      <c r="BG418" s="89"/>
    </row>
    <row r="419" spans="1:59" ht="26.25" hidden="1">
      <c r="A419" s="72">
        <v>3299</v>
      </c>
      <c r="B419" s="73"/>
      <c r="C419" s="74"/>
      <c r="D419" s="26" t="s">
        <v>84</v>
      </c>
      <c r="E419" s="12">
        <v>374.04</v>
      </c>
      <c r="F419" s="12">
        <v>300</v>
      </c>
      <c r="G419" s="12">
        <v>400</v>
      </c>
      <c r="H419" s="12">
        <f t="shared" si="212"/>
        <v>400</v>
      </c>
      <c r="I419" s="12">
        <f t="shared" si="213"/>
        <v>400</v>
      </c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  <c r="AB419" s="89"/>
      <c r="AC419" s="89"/>
      <c r="AD419" s="89"/>
      <c r="AE419" s="89"/>
      <c r="AF419" s="89"/>
      <c r="AG419" s="89"/>
      <c r="AH419" s="89"/>
      <c r="AI419" s="89"/>
      <c r="AJ419" s="89"/>
      <c r="AK419" s="89"/>
      <c r="AL419" s="89"/>
      <c r="AM419" s="89"/>
      <c r="AN419" s="89"/>
      <c r="AO419" s="89"/>
      <c r="AP419" s="89"/>
      <c r="AQ419" s="89"/>
      <c r="AR419" s="89"/>
      <c r="AS419" s="89"/>
      <c r="AT419" s="89"/>
      <c r="AU419" s="89"/>
      <c r="AV419" s="89"/>
      <c r="AW419" s="89"/>
      <c r="AX419" s="89"/>
      <c r="AY419" s="89"/>
      <c r="AZ419" s="89"/>
      <c r="BA419" s="89"/>
      <c r="BB419" s="89"/>
      <c r="BC419" s="89"/>
      <c r="BD419" s="89"/>
      <c r="BE419" s="89"/>
      <c r="BF419" s="89"/>
      <c r="BG419" s="89"/>
    </row>
    <row r="420" spans="1:59">
      <c r="A420" s="331" t="s">
        <v>185</v>
      </c>
      <c r="B420" s="331"/>
      <c r="C420" s="331"/>
      <c r="D420" s="51" t="s">
        <v>41</v>
      </c>
      <c r="E420" s="14">
        <f>E421</f>
        <v>1897.6999999999998</v>
      </c>
      <c r="F420" s="14">
        <f t="shared" ref="F420:G421" si="221">F421</f>
        <v>0</v>
      </c>
      <c r="G420" s="14">
        <f t="shared" si="221"/>
        <v>0</v>
      </c>
      <c r="H420" s="14">
        <f t="shared" si="212"/>
        <v>0</v>
      </c>
      <c r="I420" s="14">
        <f t="shared" si="213"/>
        <v>0</v>
      </c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  <c r="AF420" s="93"/>
      <c r="AG420" s="93"/>
      <c r="AH420" s="93"/>
      <c r="AI420" s="93"/>
      <c r="AJ420" s="93"/>
      <c r="AK420" s="93"/>
      <c r="AL420" s="93"/>
      <c r="AM420" s="93"/>
      <c r="AN420" s="93"/>
      <c r="AO420" s="93"/>
      <c r="AP420" s="93"/>
      <c r="AQ420" s="93"/>
      <c r="AR420" s="93"/>
      <c r="AS420" s="93"/>
      <c r="AT420" s="93"/>
      <c r="AU420" s="93"/>
      <c r="AV420" s="93"/>
      <c r="AW420" s="93"/>
      <c r="AX420" s="93"/>
      <c r="AY420" s="93"/>
      <c r="AZ420" s="93"/>
      <c r="BA420" s="93"/>
      <c r="BB420" s="93"/>
      <c r="BC420" s="93"/>
      <c r="BD420" s="93"/>
      <c r="BE420" s="93"/>
      <c r="BF420" s="93"/>
      <c r="BG420" s="93"/>
    </row>
    <row r="421" spans="1:59">
      <c r="A421" s="67">
        <v>3</v>
      </c>
      <c r="B421" s="68"/>
      <c r="C421" s="69"/>
      <c r="D421" s="52" t="s">
        <v>51</v>
      </c>
      <c r="E421" s="6">
        <f>E422</f>
        <v>1897.6999999999998</v>
      </c>
      <c r="F421" s="6">
        <f t="shared" si="221"/>
        <v>0</v>
      </c>
      <c r="G421" s="6">
        <f t="shared" si="221"/>
        <v>0</v>
      </c>
      <c r="H421" s="6">
        <f t="shared" si="212"/>
        <v>0</v>
      </c>
      <c r="I421" s="6">
        <f t="shared" si="213"/>
        <v>0</v>
      </c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  <c r="AB421" s="94"/>
      <c r="AC421" s="94"/>
      <c r="AD421" s="94"/>
      <c r="AE421" s="94"/>
      <c r="AF421" s="94"/>
      <c r="AG421" s="94"/>
      <c r="AH421" s="94"/>
      <c r="AI421" s="94"/>
      <c r="AJ421" s="94"/>
      <c r="AK421" s="94"/>
      <c r="AL421" s="94"/>
      <c r="AM421" s="94"/>
      <c r="AN421" s="94"/>
      <c r="AO421" s="94"/>
      <c r="AP421" s="94"/>
      <c r="AQ421" s="94"/>
      <c r="AR421" s="94"/>
      <c r="AS421" s="94"/>
      <c r="AT421" s="94"/>
      <c r="AU421" s="94"/>
      <c r="AV421" s="94"/>
      <c r="AW421" s="94"/>
      <c r="AX421" s="94"/>
      <c r="AY421" s="94"/>
      <c r="AZ421" s="94"/>
      <c r="BA421" s="94"/>
      <c r="BB421" s="94"/>
      <c r="BC421" s="94"/>
      <c r="BD421" s="94"/>
      <c r="BE421" s="94"/>
      <c r="BF421" s="94"/>
      <c r="BG421" s="94"/>
    </row>
    <row r="422" spans="1:59" s="89" customFormat="1">
      <c r="A422" s="266">
        <v>32</v>
      </c>
      <c r="B422" s="267"/>
      <c r="C422" s="268"/>
      <c r="D422" s="224" t="s">
        <v>61</v>
      </c>
      <c r="E422" s="209">
        <f>E423+E426+E429</f>
        <v>1897.6999999999998</v>
      </c>
      <c r="F422" s="209">
        <f t="shared" ref="F422:G422" si="222">F423+F426+F429</f>
        <v>0</v>
      </c>
      <c r="G422" s="209">
        <f t="shared" si="222"/>
        <v>0</v>
      </c>
      <c r="H422" s="209">
        <f t="shared" si="212"/>
        <v>0</v>
      </c>
      <c r="I422" s="209">
        <f t="shared" si="213"/>
        <v>0</v>
      </c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  <c r="AA422" s="95"/>
      <c r="AB422" s="95"/>
      <c r="AC422" s="95"/>
      <c r="AD422" s="95"/>
      <c r="AE422" s="95"/>
      <c r="AF422" s="95"/>
      <c r="AG422" s="95"/>
      <c r="AH422" s="95"/>
      <c r="AI422" s="95"/>
      <c r="AJ422" s="95"/>
      <c r="AK422" s="95"/>
      <c r="AL422" s="95"/>
      <c r="AM422" s="95"/>
      <c r="AN422" s="95"/>
      <c r="AO422" s="95"/>
      <c r="AP422" s="95"/>
      <c r="AQ422" s="95"/>
      <c r="AR422" s="95"/>
      <c r="AS422" s="95"/>
      <c r="AT422" s="95"/>
      <c r="AU422" s="95"/>
      <c r="AV422" s="95"/>
      <c r="AW422" s="95"/>
      <c r="AX422" s="95"/>
      <c r="AY422" s="95"/>
      <c r="AZ422" s="95"/>
      <c r="BA422" s="95"/>
      <c r="BB422" s="95"/>
      <c r="BC422" s="95"/>
      <c r="BD422" s="95"/>
      <c r="BE422" s="95"/>
      <c r="BF422" s="95"/>
      <c r="BG422" s="95"/>
    </row>
    <row r="423" spans="1:59" hidden="1">
      <c r="A423" s="33">
        <v>321</v>
      </c>
      <c r="B423" s="70"/>
      <c r="C423" s="71"/>
      <c r="D423" s="34" t="s">
        <v>62</v>
      </c>
      <c r="E423" s="10">
        <f>SUM(E424:E425)</f>
        <v>855.93</v>
      </c>
      <c r="F423" s="10">
        <f t="shared" ref="F423:G423" si="223">SUM(F424:F425)</f>
        <v>0</v>
      </c>
      <c r="G423" s="10">
        <f t="shared" si="223"/>
        <v>0</v>
      </c>
      <c r="H423" s="10">
        <f t="shared" si="212"/>
        <v>0</v>
      </c>
      <c r="I423" s="10">
        <f t="shared" si="213"/>
        <v>0</v>
      </c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</row>
    <row r="424" spans="1:59" hidden="1">
      <c r="A424" s="72">
        <v>3211</v>
      </c>
      <c r="B424" s="73"/>
      <c r="C424" s="74"/>
      <c r="D424" s="35" t="s">
        <v>63</v>
      </c>
      <c r="E424" s="12">
        <v>855.93</v>
      </c>
      <c r="F424" s="12">
        <v>0</v>
      </c>
      <c r="G424" s="12">
        <v>0</v>
      </c>
      <c r="H424" s="12">
        <f t="shared" si="212"/>
        <v>0</v>
      </c>
      <c r="I424" s="12">
        <f t="shared" si="213"/>
        <v>0</v>
      </c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  <c r="AB424" s="89"/>
      <c r="AC424" s="89"/>
      <c r="AD424" s="89"/>
      <c r="AE424" s="89"/>
      <c r="AF424" s="89"/>
      <c r="AG424" s="89"/>
      <c r="AH424" s="89"/>
      <c r="AI424" s="89"/>
      <c r="AJ424" s="89"/>
      <c r="AK424" s="89"/>
      <c r="AL424" s="89"/>
      <c r="AM424" s="89"/>
      <c r="AN424" s="89"/>
      <c r="AO424" s="89"/>
      <c r="AP424" s="89"/>
      <c r="AQ424" s="89"/>
      <c r="AR424" s="89"/>
      <c r="AS424" s="89"/>
      <c r="AT424" s="89"/>
      <c r="AU424" s="89"/>
      <c r="AV424" s="89"/>
      <c r="AW424" s="89"/>
      <c r="AX424" s="89"/>
      <c r="AY424" s="89"/>
      <c r="AZ424" s="89"/>
      <c r="BA424" s="89"/>
      <c r="BB424" s="89"/>
      <c r="BC424" s="89"/>
      <c r="BD424" s="89"/>
      <c r="BE424" s="89"/>
      <c r="BF424" s="89"/>
      <c r="BG424" s="89"/>
    </row>
    <row r="425" spans="1:59" hidden="1">
      <c r="A425" s="72">
        <v>3213</v>
      </c>
      <c r="B425" s="73"/>
      <c r="C425" s="74"/>
      <c r="D425" s="35" t="s">
        <v>65</v>
      </c>
      <c r="E425" s="12">
        <v>0</v>
      </c>
      <c r="F425" s="12">
        <v>0</v>
      </c>
      <c r="G425" s="12">
        <v>0</v>
      </c>
      <c r="H425" s="12">
        <f t="shared" si="212"/>
        <v>0</v>
      </c>
      <c r="I425" s="12">
        <f t="shared" si="213"/>
        <v>0</v>
      </c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  <c r="AB425" s="89"/>
      <c r="AC425" s="89"/>
      <c r="AD425" s="89"/>
      <c r="AE425" s="89"/>
      <c r="AF425" s="89"/>
      <c r="AG425" s="89"/>
      <c r="AH425" s="89"/>
      <c r="AI425" s="89"/>
      <c r="AJ425" s="89"/>
      <c r="AK425" s="89"/>
      <c r="AL425" s="89"/>
      <c r="AM425" s="89"/>
      <c r="AN425" s="89"/>
      <c r="AO425" s="89"/>
      <c r="AP425" s="89"/>
      <c r="AQ425" s="89"/>
      <c r="AR425" s="89"/>
      <c r="AS425" s="89"/>
      <c r="AT425" s="89"/>
      <c r="AU425" s="89"/>
      <c r="AV425" s="89"/>
      <c r="AW425" s="89"/>
      <c r="AX425" s="89"/>
      <c r="AY425" s="89"/>
      <c r="AZ425" s="89"/>
      <c r="BA425" s="89"/>
      <c r="BB425" s="89"/>
      <c r="BC425" s="89"/>
      <c r="BD425" s="89"/>
      <c r="BE425" s="89"/>
      <c r="BF425" s="89"/>
      <c r="BG425" s="89"/>
    </row>
    <row r="426" spans="1:59" hidden="1">
      <c r="A426" s="33">
        <v>323</v>
      </c>
      <c r="B426" s="70"/>
      <c r="C426" s="71"/>
      <c r="D426" s="34" t="s">
        <v>74</v>
      </c>
      <c r="E426" s="10">
        <f>SUM(E427:E428)</f>
        <v>394.62</v>
      </c>
      <c r="F426" s="10">
        <f t="shared" ref="F426:G426" si="224">SUM(F427:F428)</f>
        <v>0</v>
      </c>
      <c r="G426" s="10">
        <f t="shared" si="224"/>
        <v>0</v>
      </c>
      <c r="H426" s="10">
        <f t="shared" si="212"/>
        <v>0</v>
      </c>
      <c r="I426" s="10">
        <f t="shared" si="213"/>
        <v>0</v>
      </c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</row>
    <row r="427" spans="1:59" hidden="1">
      <c r="A427" s="72">
        <v>3231</v>
      </c>
      <c r="B427" s="73"/>
      <c r="C427" s="74"/>
      <c r="D427" s="35" t="s">
        <v>75</v>
      </c>
      <c r="E427" s="12">
        <v>0</v>
      </c>
      <c r="F427" s="12">
        <v>0</v>
      </c>
      <c r="G427" s="12">
        <v>0</v>
      </c>
      <c r="H427" s="12">
        <f t="shared" si="212"/>
        <v>0</v>
      </c>
      <c r="I427" s="12">
        <f t="shared" si="213"/>
        <v>0</v>
      </c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  <c r="AB427" s="89"/>
      <c r="AC427" s="89"/>
      <c r="AD427" s="89"/>
      <c r="AE427" s="89"/>
      <c r="AF427" s="89"/>
      <c r="AG427" s="89"/>
      <c r="AH427" s="89"/>
      <c r="AI427" s="89"/>
      <c r="AJ427" s="89"/>
      <c r="AK427" s="89"/>
      <c r="AL427" s="89"/>
      <c r="AM427" s="89"/>
      <c r="AN427" s="89"/>
      <c r="AO427" s="89"/>
      <c r="AP427" s="89"/>
      <c r="AQ427" s="89"/>
      <c r="AR427" s="89"/>
      <c r="AS427" s="89"/>
      <c r="AT427" s="89"/>
      <c r="AU427" s="89"/>
      <c r="AV427" s="89"/>
      <c r="AW427" s="89"/>
      <c r="AX427" s="89"/>
      <c r="AY427" s="89"/>
      <c r="AZ427" s="89"/>
      <c r="BA427" s="89"/>
      <c r="BB427" s="89"/>
      <c r="BC427" s="89"/>
      <c r="BD427" s="89"/>
      <c r="BE427" s="89"/>
      <c r="BF427" s="89"/>
      <c r="BG427" s="89"/>
    </row>
    <row r="428" spans="1:59" ht="15" hidden="1" customHeight="1">
      <c r="A428" s="72">
        <v>3237</v>
      </c>
      <c r="B428" s="73"/>
      <c r="C428" s="74"/>
      <c r="D428" s="35" t="s">
        <v>81</v>
      </c>
      <c r="E428" s="12">
        <v>394.62</v>
      </c>
      <c r="F428" s="12">
        <v>0</v>
      </c>
      <c r="G428" s="12">
        <v>0</v>
      </c>
      <c r="H428" s="12">
        <f t="shared" si="212"/>
        <v>0</v>
      </c>
      <c r="I428" s="12">
        <f t="shared" si="213"/>
        <v>0</v>
      </c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89"/>
      <c r="AD428" s="89"/>
      <c r="AE428" s="89"/>
      <c r="AF428" s="89"/>
      <c r="AG428" s="89"/>
      <c r="AH428" s="89"/>
      <c r="AI428" s="89"/>
      <c r="AJ428" s="89"/>
      <c r="AK428" s="89"/>
      <c r="AL428" s="89"/>
      <c r="AM428" s="89"/>
      <c r="AN428" s="89"/>
      <c r="AO428" s="89"/>
      <c r="AP428" s="89"/>
      <c r="AQ428" s="89"/>
      <c r="AR428" s="89"/>
      <c r="AS428" s="89"/>
      <c r="AT428" s="89"/>
      <c r="AU428" s="89"/>
      <c r="AV428" s="89"/>
      <c r="AW428" s="89"/>
      <c r="AX428" s="89"/>
      <c r="AY428" s="89"/>
      <c r="AZ428" s="89"/>
      <c r="BA428" s="89"/>
      <c r="BB428" s="89"/>
      <c r="BC428" s="89"/>
      <c r="BD428" s="89"/>
      <c r="BE428" s="89"/>
      <c r="BF428" s="89"/>
      <c r="BG428" s="89"/>
    </row>
    <row r="429" spans="1:59" ht="25.5" hidden="1">
      <c r="A429" s="33">
        <v>329</v>
      </c>
      <c r="B429" s="70"/>
      <c r="C429" s="71"/>
      <c r="D429" s="34" t="s">
        <v>84</v>
      </c>
      <c r="E429" s="10">
        <f>SUM(E430:E431)</f>
        <v>647.15</v>
      </c>
      <c r="F429" s="10">
        <f t="shared" ref="F429:G429" si="225">SUM(F430:F431)</f>
        <v>0</v>
      </c>
      <c r="G429" s="10">
        <f t="shared" si="225"/>
        <v>0</v>
      </c>
      <c r="H429" s="10">
        <f t="shared" si="212"/>
        <v>0</v>
      </c>
      <c r="I429" s="10">
        <f t="shared" si="213"/>
        <v>0</v>
      </c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96"/>
      <c r="AY429" s="96"/>
      <c r="AZ429" s="96"/>
      <c r="BA429" s="96"/>
      <c r="BB429" s="96"/>
      <c r="BC429" s="96"/>
      <c r="BD429" s="96"/>
      <c r="BE429" s="96"/>
      <c r="BF429" s="96"/>
      <c r="BG429" s="96"/>
    </row>
    <row r="430" spans="1:59" ht="25.5" hidden="1">
      <c r="A430" s="72">
        <v>3291</v>
      </c>
      <c r="B430" s="73"/>
      <c r="C430" s="74"/>
      <c r="D430" s="35" t="s">
        <v>97</v>
      </c>
      <c r="E430" s="12">
        <v>0</v>
      </c>
      <c r="F430" s="12">
        <v>0</v>
      </c>
      <c r="G430" s="12">
        <v>0</v>
      </c>
      <c r="H430" s="12">
        <f t="shared" si="212"/>
        <v>0</v>
      </c>
      <c r="I430" s="12">
        <f t="shared" si="213"/>
        <v>0</v>
      </c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89"/>
      <c r="AD430" s="89"/>
      <c r="AE430" s="89"/>
      <c r="AF430" s="89"/>
      <c r="AG430" s="89"/>
      <c r="AH430" s="89"/>
      <c r="AI430" s="89"/>
      <c r="AJ430" s="89"/>
      <c r="AK430" s="89"/>
      <c r="AL430" s="89"/>
      <c r="AM430" s="89"/>
      <c r="AN430" s="89"/>
      <c r="AO430" s="89"/>
      <c r="AP430" s="89"/>
      <c r="AQ430" s="89"/>
      <c r="AR430" s="89"/>
      <c r="AS430" s="89"/>
      <c r="AT430" s="89"/>
      <c r="AU430" s="89"/>
      <c r="AV430" s="89"/>
      <c r="AW430" s="89"/>
      <c r="AX430" s="89"/>
      <c r="AY430" s="89"/>
      <c r="AZ430" s="89"/>
      <c r="BA430" s="89"/>
      <c r="BB430" s="89"/>
      <c r="BC430" s="89"/>
      <c r="BD430" s="89"/>
      <c r="BE430" s="89"/>
      <c r="BF430" s="89"/>
      <c r="BG430" s="89"/>
    </row>
    <row r="431" spans="1:59" ht="25.5" hidden="1">
      <c r="A431" s="72">
        <v>3299</v>
      </c>
      <c r="B431" s="73"/>
      <c r="C431" s="74"/>
      <c r="D431" s="35" t="s">
        <v>84</v>
      </c>
      <c r="E431" s="12">
        <v>647.15</v>
      </c>
      <c r="F431" s="12">
        <v>0</v>
      </c>
      <c r="G431" s="12">
        <v>0</v>
      </c>
      <c r="H431" s="12">
        <f t="shared" si="212"/>
        <v>0</v>
      </c>
      <c r="I431" s="12">
        <f t="shared" si="213"/>
        <v>0</v>
      </c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  <c r="AB431" s="89"/>
      <c r="AC431" s="89"/>
      <c r="AD431" s="89"/>
      <c r="AE431" s="89"/>
      <c r="AF431" s="89"/>
      <c r="AG431" s="89"/>
      <c r="AH431" s="89"/>
      <c r="AI431" s="89"/>
      <c r="AJ431" s="89"/>
      <c r="AK431" s="89"/>
      <c r="AL431" s="89"/>
      <c r="AM431" s="89"/>
      <c r="AN431" s="89"/>
      <c r="AO431" s="89"/>
      <c r="AP431" s="89"/>
      <c r="AQ431" s="89"/>
      <c r="AR431" s="89"/>
      <c r="AS431" s="89"/>
      <c r="AT431" s="89"/>
      <c r="AU431" s="89"/>
      <c r="AV431" s="89"/>
      <c r="AW431" s="89"/>
      <c r="AX431" s="89"/>
      <c r="AY431" s="89"/>
      <c r="AZ431" s="89"/>
      <c r="BA431" s="89"/>
      <c r="BB431" s="89"/>
      <c r="BC431" s="89"/>
      <c r="BD431" s="89"/>
      <c r="BE431" s="89"/>
      <c r="BF431" s="89"/>
      <c r="BG431" s="89"/>
    </row>
    <row r="432" spans="1:59" s="291" customFormat="1" ht="15" customHeight="1">
      <c r="A432" s="330" t="s">
        <v>191</v>
      </c>
      <c r="B432" s="330"/>
      <c r="C432" s="330"/>
      <c r="D432" s="288" t="s">
        <v>174</v>
      </c>
      <c r="E432" s="289">
        <f>E434+E458+E445</f>
        <v>12928.25</v>
      </c>
      <c r="F432" s="289">
        <f t="shared" ref="F432:I432" si="226">F434+F458+F445</f>
        <v>15758.88</v>
      </c>
      <c r="G432" s="289">
        <f t="shared" si="226"/>
        <v>20130</v>
      </c>
      <c r="H432" s="289">
        <f t="shared" si="226"/>
        <v>20130</v>
      </c>
      <c r="I432" s="289">
        <f t="shared" si="226"/>
        <v>20130</v>
      </c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  <c r="AB432" s="98"/>
      <c r="AC432" s="98"/>
      <c r="AD432" s="98"/>
      <c r="AE432" s="98"/>
      <c r="AF432" s="98"/>
      <c r="AG432" s="98"/>
      <c r="AH432" s="98"/>
      <c r="AI432" s="290"/>
      <c r="AJ432" s="290"/>
      <c r="AK432" s="290"/>
      <c r="AL432" s="290"/>
      <c r="AM432" s="290"/>
      <c r="AN432" s="290"/>
      <c r="AO432" s="290"/>
      <c r="AP432" s="290"/>
      <c r="AQ432" s="290"/>
      <c r="AR432" s="290"/>
      <c r="AS432" s="290"/>
      <c r="AT432" s="290"/>
      <c r="AU432" s="290"/>
      <c r="AV432" s="290"/>
      <c r="AW432" s="290"/>
      <c r="AX432" s="290"/>
      <c r="AY432" s="290"/>
      <c r="AZ432" s="290"/>
      <c r="BA432" s="290"/>
      <c r="BB432" s="290"/>
      <c r="BC432" s="290"/>
      <c r="BD432" s="290"/>
      <c r="BE432" s="290"/>
      <c r="BF432" s="290"/>
      <c r="BG432" s="290"/>
    </row>
    <row r="433" spans="1:59" ht="15" customHeight="1">
      <c r="A433" s="331" t="s">
        <v>182</v>
      </c>
      <c r="B433" s="331"/>
      <c r="C433" s="331"/>
      <c r="D433" s="51" t="s">
        <v>31</v>
      </c>
      <c r="E433" s="14">
        <f>E434</f>
        <v>2893.35</v>
      </c>
      <c r="F433" s="14">
        <f t="shared" ref="F433:G434" si="227">F434</f>
        <v>3500</v>
      </c>
      <c r="G433" s="14">
        <f t="shared" si="227"/>
        <v>1000</v>
      </c>
      <c r="H433" s="14">
        <f t="shared" si="212"/>
        <v>1000</v>
      </c>
      <c r="I433" s="14">
        <f t="shared" si="213"/>
        <v>1000</v>
      </c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  <c r="AF433" s="93"/>
      <c r="AG433" s="93"/>
      <c r="AH433" s="93"/>
      <c r="AI433" s="93"/>
      <c r="AJ433" s="93"/>
      <c r="AK433" s="93"/>
      <c r="AL433" s="93"/>
      <c r="AM433" s="93"/>
      <c r="AN433" s="93"/>
      <c r="AO433" s="93"/>
      <c r="AP433" s="93"/>
      <c r="AQ433" s="93"/>
      <c r="AR433" s="93"/>
      <c r="AS433" s="93"/>
      <c r="AT433" s="93"/>
      <c r="AU433" s="93"/>
      <c r="AV433" s="93"/>
      <c r="AW433" s="93"/>
      <c r="AX433" s="93"/>
      <c r="AY433" s="93"/>
      <c r="AZ433" s="93"/>
      <c r="BA433" s="93"/>
      <c r="BB433" s="93"/>
      <c r="BC433" s="93"/>
      <c r="BD433" s="93"/>
      <c r="BE433" s="93"/>
      <c r="BF433" s="93"/>
      <c r="BG433" s="93"/>
    </row>
    <row r="434" spans="1:59" ht="24">
      <c r="A434" s="67">
        <v>4</v>
      </c>
      <c r="B434" s="68"/>
      <c r="C434" s="69"/>
      <c r="D434" s="75" t="s">
        <v>108</v>
      </c>
      <c r="E434" s="6">
        <f>E435</f>
        <v>2893.35</v>
      </c>
      <c r="F434" s="6">
        <f t="shared" si="227"/>
        <v>3500</v>
      </c>
      <c r="G434" s="6">
        <f t="shared" si="227"/>
        <v>1000</v>
      </c>
      <c r="H434" s="6">
        <f t="shared" si="212"/>
        <v>1000</v>
      </c>
      <c r="I434" s="6">
        <f t="shared" si="213"/>
        <v>1000</v>
      </c>
      <c r="J434" s="94"/>
      <c r="K434" s="94"/>
      <c r="L434" s="100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  <c r="AB434" s="94"/>
      <c r="AC434" s="94"/>
      <c r="AD434" s="94"/>
      <c r="AE434" s="94"/>
      <c r="AF434" s="94"/>
      <c r="AG434" s="94"/>
      <c r="AH434" s="94"/>
      <c r="AI434" s="94"/>
      <c r="AJ434" s="94"/>
      <c r="AK434" s="94"/>
      <c r="AL434" s="94"/>
      <c r="AM434" s="94"/>
      <c r="AN434" s="94"/>
      <c r="AO434" s="94"/>
      <c r="AP434" s="94"/>
      <c r="AQ434" s="94"/>
      <c r="AR434" s="94"/>
      <c r="AS434" s="94"/>
      <c r="AT434" s="94"/>
      <c r="AU434" s="94"/>
      <c r="AV434" s="94"/>
      <c r="AW434" s="94"/>
      <c r="AX434" s="94"/>
      <c r="AY434" s="94"/>
      <c r="AZ434" s="94"/>
      <c r="BA434" s="94"/>
      <c r="BB434" s="94"/>
      <c r="BC434" s="94"/>
      <c r="BD434" s="94"/>
      <c r="BE434" s="94"/>
      <c r="BF434" s="94"/>
      <c r="BG434" s="94"/>
    </row>
    <row r="435" spans="1:59" s="89" customFormat="1" ht="24">
      <c r="A435" s="266">
        <v>42</v>
      </c>
      <c r="B435" s="267"/>
      <c r="C435" s="268"/>
      <c r="D435" s="269" t="s">
        <v>109</v>
      </c>
      <c r="E435" s="209">
        <f>E436+E442</f>
        <v>2893.35</v>
      </c>
      <c r="F435" s="209">
        <f t="shared" ref="F435:G435" si="228">F436+F442</f>
        <v>3500</v>
      </c>
      <c r="G435" s="209">
        <f t="shared" si="228"/>
        <v>1000</v>
      </c>
      <c r="H435" s="209">
        <f t="shared" si="212"/>
        <v>1000</v>
      </c>
      <c r="I435" s="209">
        <f t="shared" si="213"/>
        <v>1000</v>
      </c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  <c r="Z435" s="95"/>
      <c r="AA435" s="95"/>
      <c r="AB435" s="95"/>
      <c r="AC435" s="95"/>
      <c r="AD435" s="95"/>
      <c r="AE435" s="95"/>
      <c r="AF435" s="95"/>
      <c r="AG435" s="95"/>
      <c r="AH435" s="95"/>
      <c r="AI435" s="95"/>
      <c r="AJ435" s="95"/>
      <c r="AK435" s="95"/>
      <c r="AL435" s="95"/>
      <c r="AM435" s="95"/>
      <c r="AN435" s="95"/>
      <c r="AO435" s="95"/>
      <c r="AP435" s="95"/>
      <c r="AQ435" s="95"/>
      <c r="AR435" s="95"/>
      <c r="AS435" s="95"/>
      <c r="AT435" s="95"/>
      <c r="AU435" s="95"/>
      <c r="AV435" s="95"/>
      <c r="AW435" s="95"/>
      <c r="AX435" s="95"/>
      <c r="AY435" s="95"/>
      <c r="AZ435" s="95"/>
      <c r="BA435" s="95"/>
      <c r="BB435" s="95"/>
      <c r="BC435" s="95"/>
      <c r="BD435" s="95"/>
      <c r="BE435" s="95"/>
      <c r="BF435" s="95"/>
      <c r="BG435" s="95"/>
    </row>
    <row r="436" spans="1:59" hidden="1">
      <c r="A436" s="33">
        <v>422</v>
      </c>
      <c r="B436" s="70"/>
      <c r="C436" s="71"/>
      <c r="D436" s="27" t="s">
        <v>110</v>
      </c>
      <c r="E436" s="10">
        <f>SUM(E437:E441)</f>
        <v>2870.62</v>
      </c>
      <c r="F436" s="10">
        <f t="shared" ref="F436:G436" si="229">SUM(F437:F441)</f>
        <v>3500</v>
      </c>
      <c r="G436" s="10">
        <f t="shared" si="229"/>
        <v>1000</v>
      </c>
      <c r="H436" s="10">
        <f t="shared" si="212"/>
        <v>1000</v>
      </c>
      <c r="I436" s="10">
        <f t="shared" si="213"/>
        <v>1000</v>
      </c>
      <c r="J436" s="96"/>
      <c r="K436" s="96"/>
      <c r="L436" s="102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</row>
    <row r="437" spans="1:59" hidden="1">
      <c r="A437" s="72">
        <v>4221</v>
      </c>
      <c r="B437" s="73"/>
      <c r="C437" s="74"/>
      <c r="D437" s="28" t="s">
        <v>111</v>
      </c>
      <c r="E437" s="12">
        <v>0</v>
      </c>
      <c r="F437" s="12">
        <v>1000</v>
      </c>
      <c r="G437" s="12">
        <v>1000</v>
      </c>
      <c r="H437" s="12">
        <f t="shared" si="212"/>
        <v>1000</v>
      </c>
      <c r="I437" s="12">
        <f t="shared" si="213"/>
        <v>1000</v>
      </c>
      <c r="J437" s="89"/>
      <c r="K437" s="89"/>
      <c r="L437" s="97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  <c r="AD437" s="89"/>
      <c r="AE437" s="89"/>
      <c r="AF437" s="89"/>
      <c r="AG437" s="89"/>
      <c r="AH437" s="89"/>
      <c r="AI437" s="89"/>
      <c r="AJ437" s="89"/>
      <c r="AK437" s="89"/>
      <c r="AL437" s="89"/>
      <c r="AM437" s="89"/>
      <c r="AN437" s="89"/>
      <c r="AO437" s="89"/>
      <c r="AP437" s="89"/>
      <c r="AQ437" s="89"/>
      <c r="AR437" s="89"/>
      <c r="AS437" s="89"/>
      <c r="AT437" s="89"/>
      <c r="AU437" s="89"/>
      <c r="AV437" s="89"/>
      <c r="AW437" s="89"/>
      <c r="AX437" s="89"/>
      <c r="AY437" s="89"/>
      <c r="AZ437" s="89"/>
      <c r="BA437" s="89"/>
      <c r="BB437" s="89"/>
      <c r="BC437" s="89"/>
      <c r="BD437" s="89"/>
      <c r="BE437" s="89"/>
      <c r="BF437" s="89"/>
      <c r="BG437" s="89"/>
    </row>
    <row r="438" spans="1:59" hidden="1">
      <c r="A438" s="72">
        <v>4222</v>
      </c>
      <c r="B438" s="73"/>
      <c r="C438" s="74"/>
      <c r="D438" s="28" t="s">
        <v>112</v>
      </c>
      <c r="E438" s="12">
        <v>861.42</v>
      </c>
      <c r="F438" s="12">
        <v>0</v>
      </c>
      <c r="G438" s="12">
        <v>0</v>
      </c>
      <c r="H438" s="12">
        <f t="shared" si="212"/>
        <v>0</v>
      </c>
      <c r="I438" s="12">
        <f t="shared" si="213"/>
        <v>0</v>
      </c>
      <c r="J438" s="89"/>
      <c r="K438" s="89"/>
      <c r="L438" s="97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  <c r="AB438" s="89"/>
      <c r="AC438" s="89"/>
      <c r="AD438" s="89"/>
      <c r="AE438" s="89"/>
      <c r="AF438" s="89"/>
      <c r="AG438" s="89"/>
      <c r="AH438" s="89"/>
      <c r="AI438" s="89"/>
      <c r="AJ438" s="89"/>
      <c r="AK438" s="89"/>
      <c r="AL438" s="89"/>
      <c r="AM438" s="89"/>
      <c r="AN438" s="89"/>
      <c r="AO438" s="89"/>
      <c r="AP438" s="89"/>
      <c r="AQ438" s="89"/>
      <c r="AR438" s="89"/>
      <c r="AS438" s="89"/>
      <c r="AT438" s="89"/>
      <c r="AU438" s="89"/>
      <c r="AV438" s="89"/>
      <c r="AW438" s="89"/>
      <c r="AX438" s="89"/>
      <c r="AY438" s="89"/>
      <c r="AZ438" s="89"/>
      <c r="BA438" s="89"/>
      <c r="BB438" s="89"/>
      <c r="BC438" s="89"/>
      <c r="BD438" s="89"/>
      <c r="BE438" s="89"/>
      <c r="BF438" s="89"/>
      <c r="BG438" s="89"/>
    </row>
    <row r="439" spans="1:59" hidden="1">
      <c r="A439" s="72">
        <v>4223</v>
      </c>
      <c r="B439" s="73"/>
      <c r="C439" s="74"/>
      <c r="D439" s="28" t="s">
        <v>113</v>
      </c>
      <c r="E439" s="12">
        <v>1234.4000000000001</v>
      </c>
      <c r="F439" s="12">
        <v>2500</v>
      </c>
      <c r="G439" s="12">
        <v>0</v>
      </c>
      <c r="H439" s="12">
        <f t="shared" si="212"/>
        <v>0</v>
      </c>
      <c r="I439" s="12">
        <f t="shared" si="213"/>
        <v>0</v>
      </c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  <c r="AB439" s="89"/>
      <c r="AC439" s="89"/>
      <c r="AD439" s="89"/>
      <c r="AE439" s="89"/>
      <c r="AF439" s="89"/>
      <c r="AG439" s="89"/>
      <c r="AH439" s="89"/>
      <c r="AI439" s="89"/>
      <c r="AJ439" s="89"/>
      <c r="AK439" s="89"/>
      <c r="AL439" s="89"/>
      <c r="AM439" s="89"/>
      <c r="AN439" s="89"/>
      <c r="AO439" s="89"/>
      <c r="AP439" s="89"/>
      <c r="AQ439" s="89"/>
      <c r="AR439" s="89"/>
      <c r="AS439" s="89"/>
      <c r="AT439" s="89"/>
      <c r="AU439" s="89"/>
      <c r="AV439" s="89"/>
      <c r="AW439" s="89"/>
      <c r="AX439" s="89"/>
      <c r="AY439" s="89"/>
      <c r="AZ439" s="89"/>
      <c r="BA439" s="89"/>
      <c r="BB439" s="89"/>
      <c r="BC439" s="89"/>
      <c r="BD439" s="89"/>
      <c r="BE439" s="89"/>
      <c r="BF439" s="89"/>
      <c r="BG439" s="89"/>
    </row>
    <row r="440" spans="1:59" hidden="1">
      <c r="A440" s="72">
        <v>4226</v>
      </c>
      <c r="B440" s="73"/>
      <c r="C440" s="74"/>
      <c r="D440" s="28" t="s">
        <v>114</v>
      </c>
      <c r="E440" s="12">
        <v>0</v>
      </c>
      <c r="F440" s="12">
        <v>0</v>
      </c>
      <c r="G440" s="12">
        <v>0</v>
      </c>
      <c r="H440" s="12">
        <f t="shared" si="212"/>
        <v>0</v>
      </c>
      <c r="I440" s="12">
        <f t="shared" si="213"/>
        <v>0</v>
      </c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  <c r="AB440" s="89"/>
      <c r="AC440" s="89"/>
      <c r="AD440" s="89"/>
      <c r="AE440" s="89"/>
      <c r="AF440" s="89"/>
      <c r="AG440" s="89"/>
      <c r="AH440" s="89"/>
      <c r="AI440" s="89"/>
      <c r="AJ440" s="89"/>
      <c r="AK440" s="89"/>
      <c r="AL440" s="89"/>
      <c r="AM440" s="89"/>
      <c r="AN440" s="89"/>
      <c r="AO440" s="89"/>
      <c r="AP440" s="89"/>
      <c r="AQ440" s="89"/>
      <c r="AR440" s="89"/>
      <c r="AS440" s="89"/>
      <c r="AT440" s="89"/>
      <c r="AU440" s="89"/>
      <c r="AV440" s="89"/>
      <c r="AW440" s="89"/>
      <c r="AX440" s="89"/>
      <c r="AY440" s="89"/>
      <c r="AZ440" s="89"/>
      <c r="BA440" s="89"/>
      <c r="BB440" s="89"/>
      <c r="BC440" s="89"/>
      <c r="BD440" s="89"/>
      <c r="BE440" s="89"/>
      <c r="BF440" s="89"/>
      <c r="BG440" s="89"/>
    </row>
    <row r="441" spans="1:59" ht="24" hidden="1">
      <c r="A441" s="72">
        <v>4227</v>
      </c>
      <c r="B441" s="73"/>
      <c r="C441" s="74"/>
      <c r="D441" s="28" t="s">
        <v>115</v>
      </c>
      <c r="E441" s="12">
        <v>774.8</v>
      </c>
      <c r="F441" s="12">
        <v>0</v>
      </c>
      <c r="G441" s="12">
        <v>0</v>
      </c>
      <c r="H441" s="12">
        <f t="shared" si="212"/>
        <v>0</v>
      </c>
      <c r="I441" s="12">
        <f t="shared" si="213"/>
        <v>0</v>
      </c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  <c r="AB441" s="89"/>
      <c r="AC441" s="89"/>
      <c r="AD441" s="89"/>
      <c r="AE441" s="89"/>
      <c r="AF441" s="89"/>
      <c r="AG441" s="89"/>
      <c r="AH441" s="89"/>
      <c r="AI441" s="89"/>
      <c r="AJ441" s="89"/>
      <c r="AK441" s="89"/>
      <c r="AL441" s="89"/>
      <c r="AM441" s="89"/>
      <c r="AN441" s="89"/>
      <c r="AO441" s="89"/>
      <c r="AP441" s="89"/>
      <c r="AQ441" s="89"/>
      <c r="AR441" s="89"/>
      <c r="AS441" s="89"/>
      <c r="AT441" s="89"/>
      <c r="AU441" s="89"/>
      <c r="AV441" s="89"/>
      <c r="AW441" s="89"/>
      <c r="AX441" s="89"/>
      <c r="AY441" s="89"/>
      <c r="AZ441" s="89"/>
      <c r="BA441" s="89"/>
      <c r="BB441" s="89"/>
      <c r="BC441" s="89"/>
      <c r="BD441" s="89"/>
      <c r="BE441" s="89"/>
      <c r="BF441" s="89"/>
      <c r="BG441" s="89"/>
    </row>
    <row r="442" spans="1:59" ht="24" hidden="1">
      <c r="A442" s="33">
        <v>424</v>
      </c>
      <c r="B442" s="70"/>
      <c r="C442" s="71"/>
      <c r="D442" s="27" t="s">
        <v>116</v>
      </c>
      <c r="E442" s="10">
        <f>SUM(E443:E444)</f>
        <v>22.73</v>
      </c>
      <c r="F442" s="10">
        <f t="shared" ref="F442:G442" si="230">SUM(F443:F444)</f>
        <v>0</v>
      </c>
      <c r="G442" s="10">
        <f t="shared" si="230"/>
        <v>0</v>
      </c>
      <c r="H442" s="10">
        <f t="shared" si="212"/>
        <v>0</v>
      </c>
      <c r="I442" s="10">
        <f t="shared" si="213"/>
        <v>0</v>
      </c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</row>
    <row r="443" spans="1:59" hidden="1">
      <c r="A443" s="72">
        <v>4241</v>
      </c>
      <c r="B443" s="73"/>
      <c r="C443" s="74"/>
      <c r="D443" s="28" t="s">
        <v>117</v>
      </c>
      <c r="E443" s="12">
        <v>22.73</v>
      </c>
      <c r="F443" s="12">
        <v>0</v>
      </c>
      <c r="G443" s="12">
        <v>0</v>
      </c>
      <c r="H443" s="12">
        <f t="shared" si="212"/>
        <v>0</v>
      </c>
      <c r="I443" s="12">
        <f t="shared" si="213"/>
        <v>0</v>
      </c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89"/>
      <c r="AD443" s="89"/>
      <c r="AE443" s="89"/>
      <c r="AF443" s="89"/>
      <c r="AG443" s="89"/>
      <c r="AH443" s="89"/>
      <c r="AI443" s="89"/>
      <c r="AJ443" s="89"/>
      <c r="AK443" s="89"/>
      <c r="AL443" s="89"/>
      <c r="AM443" s="89"/>
      <c r="AN443" s="89"/>
      <c r="AO443" s="89"/>
      <c r="AP443" s="89"/>
      <c r="AQ443" s="89"/>
      <c r="AR443" s="89"/>
      <c r="AS443" s="89"/>
      <c r="AT443" s="89"/>
      <c r="AU443" s="89"/>
      <c r="AV443" s="89"/>
      <c r="AW443" s="89"/>
      <c r="AX443" s="89"/>
      <c r="AY443" s="89"/>
      <c r="AZ443" s="89"/>
      <c r="BA443" s="89"/>
      <c r="BB443" s="89"/>
      <c r="BC443" s="89"/>
      <c r="BD443" s="89"/>
      <c r="BE443" s="89"/>
      <c r="BF443" s="89"/>
      <c r="BG443" s="89"/>
    </row>
    <row r="444" spans="1:59" ht="24" hidden="1">
      <c r="A444" s="72">
        <v>4242</v>
      </c>
      <c r="B444" s="73"/>
      <c r="C444" s="74"/>
      <c r="D444" s="84" t="s">
        <v>118</v>
      </c>
      <c r="E444" s="12">
        <v>0</v>
      </c>
      <c r="F444" s="12">
        <v>0</v>
      </c>
      <c r="G444" s="12">
        <v>0</v>
      </c>
      <c r="H444" s="12">
        <f t="shared" si="212"/>
        <v>0</v>
      </c>
      <c r="I444" s="12">
        <f t="shared" si="213"/>
        <v>0</v>
      </c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89"/>
      <c r="AD444" s="89"/>
      <c r="AE444" s="89"/>
      <c r="AF444" s="89"/>
      <c r="AG444" s="89"/>
      <c r="AH444" s="89"/>
      <c r="AI444" s="89"/>
      <c r="AJ444" s="89"/>
      <c r="AK444" s="89"/>
      <c r="AL444" s="89"/>
      <c r="AM444" s="89"/>
      <c r="AN444" s="89"/>
      <c r="AO444" s="89"/>
      <c r="AP444" s="89"/>
      <c r="AQ444" s="89"/>
      <c r="AR444" s="89"/>
      <c r="AS444" s="89"/>
      <c r="AT444" s="89"/>
      <c r="AU444" s="89"/>
      <c r="AV444" s="89"/>
      <c r="AW444" s="89"/>
      <c r="AX444" s="89"/>
      <c r="AY444" s="89"/>
      <c r="AZ444" s="89"/>
      <c r="BA444" s="89"/>
      <c r="BB444" s="89"/>
      <c r="BC444" s="89"/>
      <c r="BD444" s="89"/>
      <c r="BE444" s="89"/>
      <c r="BF444" s="89"/>
      <c r="BG444" s="89"/>
    </row>
    <row r="445" spans="1:59" ht="15" customHeight="1">
      <c r="A445" s="331" t="s">
        <v>183</v>
      </c>
      <c r="B445" s="331"/>
      <c r="C445" s="331"/>
      <c r="D445" s="51" t="s">
        <v>35</v>
      </c>
      <c r="E445" s="14">
        <f>E446</f>
        <v>2630</v>
      </c>
      <c r="F445" s="14">
        <f t="shared" ref="F445:G446" si="231">F446</f>
        <v>0</v>
      </c>
      <c r="G445" s="14">
        <f t="shared" si="231"/>
        <v>1100</v>
      </c>
      <c r="H445" s="14">
        <f t="shared" ref="H445:H456" si="232">G445</f>
        <v>1100</v>
      </c>
      <c r="I445" s="14">
        <f t="shared" ref="I445:I456" si="233">G445</f>
        <v>1100</v>
      </c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  <c r="AF445" s="93"/>
      <c r="AG445" s="93"/>
      <c r="AH445" s="93"/>
      <c r="AI445" s="93"/>
      <c r="AJ445" s="93"/>
      <c r="AK445" s="93"/>
      <c r="AL445" s="93"/>
      <c r="AM445" s="93"/>
      <c r="AN445" s="93"/>
      <c r="AO445" s="93"/>
      <c r="AP445" s="93"/>
      <c r="AQ445" s="93"/>
      <c r="AR445" s="93"/>
      <c r="AS445" s="93"/>
      <c r="AT445" s="93"/>
      <c r="AU445" s="93"/>
      <c r="AV445" s="93"/>
      <c r="AW445" s="93"/>
      <c r="AX445" s="93"/>
      <c r="AY445" s="93"/>
      <c r="AZ445" s="93"/>
      <c r="BA445" s="93"/>
      <c r="BB445" s="93"/>
      <c r="BC445" s="93"/>
      <c r="BD445" s="93"/>
      <c r="BE445" s="93"/>
      <c r="BF445" s="93"/>
      <c r="BG445" s="93"/>
    </row>
    <row r="446" spans="1:59" ht="24">
      <c r="A446" s="67">
        <v>4</v>
      </c>
      <c r="B446" s="68"/>
      <c r="C446" s="69"/>
      <c r="D446" s="75" t="s">
        <v>108</v>
      </c>
      <c r="E446" s="6">
        <f>E447</f>
        <v>2630</v>
      </c>
      <c r="F446" s="6">
        <f t="shared" si="231"/>
        <v>0</v>
      </c>
      <c r="G446" s="6">
        <f t="shared" si="231"/>
        <v>1100</v>
      </c>
      <c r="H446" s="6">
        <f t="shared" si="232"/>
        <v>1100</v>
      </c>
      <c r="I446" s="6">
        <f t="shared" si="233"/>
        <v>1100</v>
      </c>
      <c r="J446" s="94"/>
      <c r="K446" s="94"/>
      <c r="L446" s="100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  <c r="AB446" s="94"/>
      <c r="AC446" s="94"/>
      <c r="AD446" s="94"/>
      <c r="AE446" s="94"/>
      <c r="AF446" s="94"/>
      <c r="AG446" s="94"/>
      <c r="AH446" s="94"/>
      <c r="AI446" s="94"/>
      <c r="AJ446" s="94"/>
      <c r="AK446" s="94"/>
      <c r="AL446" s="94"/>
      <c r="AM446" s="94"/>
      <c r="AN446" s="94"/>
      <c r="AO446" s="94"/>
      <c r="AP446" s="94"/>
      <c r="AQ446" s="94"/>
      <c r="AR446" s="94"/>
      <c r="AS446" s="94"/>
      <c r="AT446" s="94"/>
      <c r="AU446" s="94"/>
      <c r="AV446" s="94"/>
      <c r="AW446" s="94"/>
      <c r="AX446" s="94"/>
      <c r="AY446" s="94"/>
      <c r="AZ446" s="94"/>
      <c r="BA446" s="94"/>
      <c r="BB446" s="94"/>
      <c r="BC446" s="94"/>
      <c r="BD446" s="94"/>
      <c r="BE446" s="94"/>
      <c r="BF446" s="94"/>
      <c r="BG446" s="94"/>
    </row>
    <row r="447" spans="1:59" s="89" customFormat="1" ht="24">
      <c r="A447" s="266">
        <v>42</v>
      </c>
      <c r="B447" s="267"/>
      <c r="C447" s="268"/>
      <c r="D447" s="269" t="s">
        <v>109</v>
      </c>
      <c r="E447" s="209">
        <f>E448+E454</f>
        <v>2630</v>
      </c>
      <c r="F447" s="209">
        <f t="shared" ref="F447:G447" si="234">F448+F454</f>
        <v>0</v>
      </c>
      <c r="G447" s="209">
        <f t="shared" si="234"/>
        <v>1100</v>
      </c>
      <c r="H447" s="209">
        <f t="shared" si="232"/>
        <v>1100</v>
      </c>
      <c r="I447" s="209">
        <f t="shared" si="233"/>
        <v>1100</v>
      </c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  <c r="AA447" s="95"/>
      <c r="AB447" s="95"/>
      <c r="AC447" s="95"/>
      <c r="AD447" s="95"/>
      <c r="AE447" s="95"/>
      <c r="AF447" s="95"/>
      <c r="AG447" s="95"/>
      <c r="AH447" s="95"/>
      <c r="AI447" s="95"/>
      <c r="AJ447" s="95"/>
      <c r="AK447" s="95"/>
      <c r="AL447" s="95"/>
      <c r="AM447" s="95"/>
      <c r="AN447" s="95"/>
      <c r="AO447" s="95"/>
      <c r="AP447" s="95"/>
      <c r="AQ447" s="95"/>
      <c r="AR447" s="95"/>
      <c r="AS447" s="95"/>
      <c r="AT447" s="95"/>
      <c r="AU447" s="95"/>
      <c r="AV447" s="95"/>
      <c r="AW447" s="95"/>
      <c r="AX447" s="95"/>
      <c r="AY447" s="95"/>
      <c r="AZ447" s="95"/>
      <c r="BA447" s="95"/>
      <c r="BB447" s="95"/>
      <c r="BC447" s="95"/>
      <c r="BD447" s="95"/>
      <c r="BE447" s="95"/>
      <c r="BF447" s="95"/>
      <c r="BG447" s="95"/>
    </row>
    <row r="448" spans="1:59" hidden="1">
      <c r="A448" s="33">
        <v>422</v>
      </c>
      <c r="B448" s="70"/>
      <c r="C448" s="71"/>
      <c r="D448" s="27" t="s">
        <v>110</v>
      </c>
      <c r="E448" s="10">
        <f>SUM(E449:E453)</f>
        <v>2630</v>
      </c>
      <c r="F448" s="10">
        <f t="shared" ref="F448:G448" si="235">SUM(F449:F453)</f>
        <v>0</v>
      </c>
      <c r="G448" s="10">
        <f t="shared" si="235"/>
        <v>1000</v>
      </c>
      <c r="H448" s="10">
        <f t="shared" si="232"/>
        <v>1000</v>
      </c>
      <c r="I448" s="10">
        <f t="shared" si="233"/>
        <v>1000</v>
      </c>
      <c r="J448" s="96"/>
      <c r="K448" s="96"/>
      <c r="L448" s="102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</row>
    <row r="449" spans="1:59" hidden="1">
      <c r="A449" s="72">
        <v>4221</v>
      </c>
      <c r="B449" s="73"/>
      <c r="C449" s="74"/>
      <c r="D449" s="28" t="s">
        <v>111</v>
      </c>
      <c r="E449" s="12">
        <v>2630</v>
      </c>
      <c r="F449" s="12">
        <v>0</v>
      </c>
      <c r="G449" s="12">
        <v>1000</v>
      </c>
      <c r="H449" s="12">
        <f t="shared" si="232"/>
        <v>1000</v>
      </c>
      <c r="I449" s="12">
        <f t="shared" si="233"/>
        <v>1000</v>
      </c>
      <c r="J449" s="89"/>
      <c r="K449" s="89"/>
      <c r="L449" s="97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89"/>
      <c r="AD449" s="89"/>
      <c r="AE449" s="89"/>
      <c r="AF449" s="89"/>
      <c r="AG449" s="89"/>
      <c r="AH449" s="89"/>
      <c r="AI449" s="89"/>
      <c r="AJ449" s="89"/>
      <c r="AK449" s="89"/>
      <c r="AL449" s="89"/>
      <c r="AM449" s="89"/>
      <c r="AN449" s="89"/>
      <c r="AO449" s="89"/>
      <c r="AP449" s="89"/>
      <c r="AQ449" s="89"/>
      <c r="AR449" s="89"/>
      <c r="AS449" s="89"/>
      <c r="AT449" s="89"/>
      <c r="AU449" s="89"/>
      <c r="AV449" s="89"/>
      <c r="AW449" s="89"/>
      <c r="AX449" s="89"/>
      <c r="AY449" s="89"/>
      <c r="AZ449" s="89"/>
      <c r="BA449" s="89"/>
      <c r="BB449" s="89"/>
      <c r="BC449" s="89"/>
      <c r="BD449" s="89"/>
      <c r="BE449" s="89"/>
      <c r="BF449" s="89"/>
      <c r="BG449" s="89"/>
    </row>
    <row r="450" spans="1:59" hidden="1">
      <c r="A450" s="72">
        <v>4222</v>
      </c>
      <c r="B450" s="73"/>
      <c r="C450" s="74"/>
      <c r="D450" s="28" t="s">
        <v>112</v>
      </c>
      <c r="E450" s="12">
        <v>0</v>
      </c>
      <c r="F450" s="12">
        <v>0</v>
      </c>
      <c r="G450" s="12">
        <v>0</v>
      </c>
      <c r="H450" s="12">
        <f t="shared" si="232"/>
        <v>0</v>
      </c>
      <c r="I450" s="12">
        <f t="shared" si="233"/>
        <v>0</v>
      </c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89"/>
      <c r="AD450" s="89"/>
      <c r="AE450" s="89"/>
      <c r="AF450" s="89"/>
      <c r="AG450" s="89"/>
      <c r="AH450" s="89"/>
      <c r="AI450" s="89"/>
      <c r="AJ450" s="89"/>
      <c r="AK450" s="89"/>
      <c r="AL450" s="89"/>
      <c r="AM450" s="89"/>
      <c r="AN450" s="89"/>
      <c r="AO450" s="89"/>
      <c r="AP450" s="89"/>
      <c r="AQ450" s="89"/>
      <c r="AR450" s="89"/>
      <c r="AS450" s="89"/>
      <c r="AT450" s="89"/>
      <c r="AU450" s="89"/>
      <c r="AV450" s="89"/>
      <c r="AW450" s="89"/>
      <c r="AX450" s="89"/>
      <c r="AY450" s="89"/>
      <c r="AZ450" s="89"/>
      <c r="BA450" s="89"/>
      <c r="BB450" s="89"/>
      <c r="BC450" s="89"/>
      <c r="BD450" s="89"/>
      <c r="BE450" s="89"/>
      <c r="BF450" s="89"/>
      <c r="BG450" s="89"/>
    </row>
    <row r="451" spans="1:59" hidden="1">
      <c r="A451" s="72">
        <v>4223</v>
      </c>
      <c r="B451" s="73"/>
      <c r="C451" s="74"/>
      <c r="D451" s="28" t="s">
        <v>113</v>
      </c>
      <c r="E451" s="12">
        <v>0</v>
      </c>
      <c r="F451" s="12">
        <v>0</v>
      </c>
      <c r="G451" s="12">
        <v>0</v>
      </c>
      <c r="H451" s="12">
        <f t="shared" si="232"/>
        <v>0</v>
      </c>
      <c r="I451" s="12">
        <f t="shared" si="233"/>
        <v>0</v>
      </c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89"/>
      <c r="AD451" s="89"/>
      <c r="AE451" s="89"/>
      <c r="AF451" s="89"/>
      <c r="AG451" s="89"/>
      <c r="AH451" s="89"/>
      <c r="AI451" s="89"/>
      <c r="AJ451" s="89"/>
      <c r="AK451" s="89"/>
      <c r="AL451" s="89"/>
      <c r="AM451" s="89"/>
      <c r="AN451" s="89"/>
      <c r="AO451" s="89"/>
      <c r="AP451" s="89"/>
      <c r="AQ451" s="89"/>
      <c r="AR451" s="89"/>
      <c r="AS451" s="89"/>
      <c r="AT451" s="89"/>
      <c r="AU451" s="89"/>
      <c r="AV451" s="89"/>
      <c r="AW451" s="89"/>
      <c r="AX451" s="89"/>
      <c r="AY451" s="89"/>
      <c r="AZ451" s="89"/>
      <c r="BA451" s="89"/>
      <c r="BB451" s="89"/>
      <c r="BC451" s="89"/>
      <c r="BD451" s="89"/>
      <c r="BE451" s="89"/>
      <c r="BF451" s="89"/>
      <c r="BG451" s="89"/>
    </row>
    <row r="452" spans="1:59" hidden="1">
      <c r="A452" s="72">
        <v>4226</v>
      </c>
      <c r="B452" s="73"/>
      <c r="C452" s="74"/>
      <c r="D452" s="28" t="s">
        <v>114</v>
      </c>
      <c r="E452" s="12">
        <v>0</v>
      </c>
      <c r="F452" s="12">
        <v>0</v>
      </c>
      <c r="G452" s="12">
        <v>0</v>
      </c>
      <c r="H452" s="12">
        <f t="shared" si="232"/>
        <v>0</v>
      </c>
      <c r="I452" s="12">
        <f t="shared" si="233"/>
        <v>0</v>
      </c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  <c r="AB452" s="89"/>
      <c r="AC452" s="89"/>
      <c r="AD452" s="89"/>
      <c r="AE452" s="89"/>
      <c r="AF452" s="89"/>
      <c r="AG452" s="89"/>
      <c r="AH452" s="89"/>
      <c r="AI452" s="89"/>
      <c r="AJ452" s="89"/>
      <c r="AK452" s="89"/>
      <c r="AL452" s="89"/>
      <c r="AM452" s="89"/>
      <c r="AN452" s="89"/>
      <c r="AO452" s="89"/>
      <c r="AP452" s="89"/>
      <c r="AQ452" s="89"/>
      <c r="AR452" s="89"/>
      <c r="AS452" s="89"/>
      <c r="AT452" s="89"/>
      <c r="AU452" s="89"/>
      <c r="AV452" s="89"/>
      <c r="AW452" s="89"/>
      <c r="AX452" s="89"/>
      <c r="AY452" s="89"/>
      <c r="AZ452" s="89"/>
      <c r="BA452" s="89"/>
      <c r="BB452" s="89"/>
      <c r="BC452" s="89"/>
      <c r="BD452" s="89"/>
      <c r="BE452" s="89"/>
      <c r="BF452" s="89"/>
      <c r="BG452" s="89"/>
    </row>
    <row r="453" spans="1:59" ht="24" hidden="1">
      <c r="A453" s="72">
        <v>4227</v>
      </c>
      <c r="B453" s="73"/>
      <c r="C453" s="74"/>
      <c r="D453" s="28" t="s">
        <v>115</v>
      </c>
      <c r="E453" s="12">
        <v>0</v>
      </c>
      <c r="F453" s="12">
        <v>0</v>
      </c>
      <c r="G453" s="12">
        <v>0</v>
      </c>
      <c r="H453" s="12">
        <f t="shared" si="232"/>
        <v>0</v>
      </c>
      <c r="I453" s="12">
        <f t="shared" si="233"/>
        <v>0</v>
      </c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89"/>
      <c r="AD453" s="89"/>
      <c r="AE453" s="89"/>
      <c r="AF453" s="89"/>
      <c r="AG453" s="89"/>
      <c r="AH453" s="89"/>
      <c r="AI453" s="89"/>
      <c r="AJ453" s="89"/>
      <c r="AK453" s="89"/>
      <c r="AL453" s="89"/>
      <c r="AM453" s="89"/>
      <c r="AN453" s="89"/>
      <c r="AO453" s="89"/>
      <c r="AP453" s="89"/>
      <c r="AQ453" s="89"/>
      <c r="AR453" s="89"/>
      <c r="AS453" s="89"/>
      <c r="AT453" s="89"/>
      <c r="AU453" s="89"/>
      <c r="AV453" s="89"/>
      <c r="AW453" s="89"/>
      <c r="AX453" s="89"/>
      <c r="AY453" s="89"/>
      <c r="AZ453" s="89"/>
      <c r="BA453" s="89"/>
      <c r="BB453" s="89"/>
      <c r="BC453" s="89"/>
      <c r="BD453" s="89"/>
      <c r="BE453" s="89"/>
      <c r="BF453" s="89"/>
      <c r="BG453" s="89"/>
    </row>
    <row r="454" spans="1:59" ht="24" hidden="1">
      <c r="A454" s="33">
        <v>424</v>
      </c>
      <c r="B454" s="70"/>
      <c r="C454" s="71"/>
      <c r="D454" s="27" t="s">
        <v>116</v>
      </c>
      <c r="E454" s="10">
        <f>SUM(E455:E456)</f>
        <v>0</v>
      </c>
      <c r="F454" s="10">
        <f t="shared" ref="F454:G454" si="236">SUM(F455:F456)</f>
        <v>0</v>
      </c>
      <c r="G454" s="10">
        <f t="shared" si="236"/>
        <v>100</v>
      </c>
      <c r="H454" s="10">
        <f t="shared" si="232"/>
        <v>100</v>
      </c>
      <c r="I454" s="10">
        <f t="shared" si="233"/>
        <v>100</v>
      </c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96"/>
      <c r="BB454" s="96"/>
      <c r="BC454" s="96"/>
      <c r="BD454" s="96"/>
      <c r="BE454" s="96"/>
      <c r="BF454" s="96"/>
      <c r="BG454" s="96"/>
    </row>
    <row r="455" spans="1:59" hidden="1">
      <c r="A455" s="72">
        <v>4241</v>
      </c>
      <c r="B455" s="73"/>
      <c r="C455" s="74"/>
      <c r="D455" s="28" t="s">
        <v>117</v>
      </c>
      <c r="E455" s="12">
        <v>0</v>
      </c>
      <c r="F455" s="12">
        <v>0</v>
      </c>
      <c r="G455" s="12">
        <v>100</v>
      </c>
      <c r="H455" s="12">
        <f t="shared" si="232"/>
        <v>100</v>
      </c>
      <c r="I455" s="12">
        <f t="shared" si="233"/>
        <v>100</v>
      </c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  <c r="AB455" s="89"/>
      <c r="AC455" s="89"/>
      <c r="AD455" s="89"/>
      <c r="AE455" s="89"/>
      <c r="AF455" s="89"/>
      <c r="AG455" s="89"/>
      <c r="AH455" s="89"/>
      <c r="AI455" s="89"/>
      <c r="AJ455" s="89"/>
      <c r="AK455" s="89"/>
      <c r="AL455" s="89"/>
      <c r="AM455" s="89"/>
      <c r="AN455" s="89"/>
      <c r="AO455" s="89"/>
      <c r="AP455" s="89"/>
      <c r="AQ455" s="89"/>
      <c r="AR455" s="89"/>
      <c r="AS455" s="89"/>
      <c r="AT455" s="89"/>
      <c r="AU455" s="89"/>
      <c r="AV455" s="89"/>
      <c r="AW455" s="89"/>
      <c r="AX455" s="89"/>
      <c r="AY455" s="89"/>
      <c r="AZ455" s="89"/>
      <c r="BA455" s="89"/>
      <c r="BB455" s="89"/>
      <c r="BC455" s="89"/>
      <c r="BD455" s="89"/>
      <c r="BE455" s="89"/>
      <c r="BF455" s="89"/>
      <c r="BG455" s="89"/>
    </row>
    <row r="456" spans="1:59" ht="24" hidden="1">
      <c r="A456" s="72">
        <v>4242</v>
      </c>
      <c r="B456" s="73"/>
      <c r="C456" s="74"/>
      <c r="D456" s="84" t="s">
        <v>118</v>
      </c>
      <c r="E456" s="12">
        <v>0</v>
      </c>
      <c r="F456" s="12">
        <v>0</v>
      </c>
      <c r="G456" s="12">
        <v>0</v>
      </c>
      <c r="H456" s="12">
        <f t="shared" si="232"/>
        <v>0</v>
      </c>
      <c r="I456" s="12">
        <f t="shared" si="233"/>
        <v>0</v>
      </c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  <c r="AB456" s="89"/>
      <c r="AC456" s="89"/>
      <c r="AD456" s="89"/>
      <c r="AE456" s="89"/>
      <c r="AF456" s="89"/>
      <c r="AG456" s="89"/>
      <c r="AH456" s="89"/>
      <c r="AI456" s="89"/>
      <c r="AJ456" s="89"/>
      <c r="AK456" s="89"/>
      <c r="AL456" s="89"/>
      <c r="AM456" s="89"/>
      <c r="AN456" s="89"/>
      <c r="AO456" s="89"/>
      <c r="AP456" s="89"/>
      <c r="AQ456" s="89"/>
      <c r="AR456" s="89"/>
      <c r="AS456" s="89"/>
      <c r="AT456" s="89"/>
      <c r="AU456" s="89"/>
      <c r="AV456" s="89"/>
      <c r="AW456" s="89"/>
      <c r="AX456" s="89"/>
      <c r="AY456" s="89"/>
      <c r="AZ456" s="89"/>
      <c r="BA456" s="89"/>
      <c r="BB456" s="89"/>
      <c r="BC456" s="89"/>
      <c r="BD456" s="89"/>
      <c r="BE456" s="89"/>
      <c r="BF456" s="89"/>
      <c r="BG456" s="89"/>
    </row>
    <row r="457" spans="1:59" ht="15" customHeight="1">
      <c r="A457" s="331" t="s">
        <v>184</v>
      </c>
      <c r="B457" s="331"/>
      <c r="C457" s="331"/>
      <c r="D457" s="80" t="s">
        <v>24</v>
      </c>
      <c r="E457" s="14">
        <f>E458</f>
        <v>7404.9</v>
      </c>
      <c r="F457" s="14">
        <f t="shared" ref="F457:G458" si="237">F458</f>
        <v>12258.88</v>
      </c>
      <c r="G457" s="14">
        <f t="shared" si="237"/>
        <v>18030</v>
      </c>
      <c r="H457" s="14">
        <f t="shared" si="212"/>
        <v>18030</v>
      </c>
      <c r="I457" s="14">
        <f t="shared" si="213"/>
        <v>18030</v>
      </c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  <c r="AF457" s="93"/>
      <c r="AG457" s="93"/>
      <c r="AH457" s="93"/>
      <c r="AI457" s="93"/>
      <c r="AJ457" s="93"/>
      <c r="AK457" s="93"/>
      <c r="AL457" s="93"/>
      <c r="AM457" s="93"/>
      <c r="AN457" s="93"/>
      <c r="AO457" s="93"/>
      <c r="AP457" s="93"/>
      <c r="AQ457" s="93"/>
      <c r="AR457" s="93"/>
      <c r="AS457" s="93"/>
      <c r="AT457" s="93"/>
      <c r="AU457" s="93"/>
      <c r="AV457" s="93"/>
      <c r="AW457" s="93"/>
      <c r="AX457" s="93"/>
      <c r="AY457" s="93"/>
      <c r="AZ457" s="93"/>
      <c r="BA457" s="93"/>
      <c r="BB457" s="93"/>
      <c r="BC457" s="93"/>
      <c r="BD457" s="93"/>
      <c r="BE457" s="93"/>
      <c r="BF457" s="93"/>
      <c r="BG457" s="93"/>
    </row>
    <row r="458" spans="1:59" ht="24">
      <c r="A458" s="67">
        <v>4</v>
      </c>
      <c r="B458" s="68"/>
      <c r="C458" s="69"/>
      <c r="D458" s="75" t="s">
        <v>108</v>
      </c>
      <c r="E458" s="6">
        <f>E459</f>
        <v>7404.9</v>
      </c>
      <c r="F458" s="6">
        <f t="shared" si="237"/>
        <v>12258.88</v>
      </c>
      <c r="G458" s="6">
        <f t="shared" si="237"/>
        <v>18030</v>
      </c>
      <c r="H458" s="6">
        <f t="shared" si="212"/>
        <v>18030</v>
      </c>
      <c r="I458" s="6">
        <f t="shared" si="213"/>
        <v>18030</v>
      </c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B458" s="94"/>
      <c r="AC458" s="94"/>
      <c r="AD458" s="94"/>
      <c r="AE458" s="94"/>
      <c r="AF458" s="94"/>
      <c r="AG458" s="94"/>
      <c r="AH458" s="94"/>
      <c r="AI458" s="94"/>
      <c r="AJ458" s="94"/>
      <c r="AK458" s="94"/>
      <c r="AL458" s="94"/>
      <c r="AM458" s="94"/>
      <c r="AN458" s="94"/>
      <c r="AO458" s="94"/>
      <c r="AP458" s="94"/>
      <c r="AQ458" s="94"/>
      <c r="AR458" s="94"/>
      <c r="AS458" s="94"/>
      <c r="AT458" s="94"/>
      <c r="AU458" s="94"/>
      <c r="AV458" s="94"/>
      <c r="AW458" s="94"/>
      <c r="AX458" s="94"/>
      <c r="AY458" s="94"/>
      <c r="AZ458" s="94"/>
      <c r="BA458" s="94"/>
      <c r="BB458" s="94"/>
      <c r="BC458" s="94"/>
      <c r="BD458" s="94"/>
      <c r="BE458" s="94"/>
      <c r="BF458" s="94"/>
      <c r="BG458" s="94"/>
    </row>
    <row r="459" spans="1:59" s="89" customFormat="1" ht="24">
      <c r="A459" s="266">
        <v>42</v>
      </c>
      <c r="B459" s="267"/>
      <c r="C459" s="268"/>
      <c r="D459" s="269" t="s">
        <v>109</v>
      </c>
      <c r="E459" s="209">
        <f>E460+E466</f>
        <v>7404.9</v>
      </c>
      <c r="F459" s="209">
        <f t="shared" ref="F459:G459" si="238">F460+F466</f>
        <v>12258.88</v>
      </c>
      <c r="G459" s="209">
        <f t="shared" si="238"/>
        <v>18030</v>
      </c>
      <c r="H459" s="209">
        <f t="shared" si="212"/>
        <v>18030</v>
      </c>
      <c r="I459" s="209">
        <f t="shared" si="213"/>
        <v>18030</v>
      </c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  <c r="Z459" s="95"/>
      <c r="AA459" s="95"/>
      <c r="AB459" s="95"/>
      <c r="AC459" s="95"/>
      <c r="AD459" s="95"/>
      <c r="AE459" s="95"/>
      <c r="AF459" s="95"/>
      <c r="AG459" s="95"/>
      <c r="AH459" s="95"/>
      <c r="AI459" s="95"/>
      <c r="AJ459" s="95"/>
      <c r="AK459" s="95"/>
      <c r="AL459" s="95"/>
      <c r="AM459" s="95"/>
      <c r="AN459" s="95"/>
      <c r="AO459" s="95"/>
      <c r="AP459" s="95"/>
      <c r="AQ459" s="95"/>
      <c r="AR459" s="95"/>
      <c r="AS459" s="95"/>
      <c r="AT459" s="95"/>
      <c r="AU459" s="95"/>
      <c r="AV459" s="95"/>
      <c r="AW459" s="95"/>
      <c r="AX459" s="95"/>
      <c r="AY459" s="95"/>
      <c r="AZ459" s="95"/>
      <c r="BA459" s="95"/>
      <c r="BB459" s="95"/>
      <c r="BC459" s="95"/>
      <c r="BD459" s="95"/>
      <c r="BE459" s="95"/>
      <c r="BF459" s="95"/>
      <c r="BG459" s="95"/>
    </row>
    <row r="460" spans="1:59" hidden="1">
      <c r="A460" s="33">
        <v>422</v>
      </c>
      <c r="B460" s="70"/>
      <c r="C460" s="71"/>
      <c r="D460" s="27" t="s">
        <v>110</v>
      </c>
      <c r="E460" s="10">
        <f>SUM(E461:E465)</f>
        <v>6475.9</v>
      </c>
      <c r="F460" s="10">
        <f t="shared" ref="F460:G460" si="239">SUM(F461:F465)</f>
        <v>11329.82</v>
      </c>
      <c r="G460" s="10">
        <f t="shared" si="239"/>
        <v>17100</v>
      </c>
      <c r="H460" s="10">
        <f t="shared" si="212"/>
        <v>17100</v>
      </c>
      <c r="I460" s="10">
        <f t="shared" si="213"/>
        <v>17100</v>
      </c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96"/>
      <c r="BB460" s="96"/>
      <c r="BC460" s="96"/>
      <c r="BD460" s="96"/>
      <c r="BE460" s="96"/>
      <c r="BF460" s="96"/>
      <c r="BG460" s="96"/>
    </row>
    <row r="461" spans="1:59" hidden="1">
      <c r="A461" s="72">
        <v>4221</v>
      </c>
      <c r="B461" s="73"/>
      <c r="C461" s="74"/>
      <c r="D461" s="28" t="s">
        <v>111</v>
      </c>
      <c r="E461" s="12">
        <v>0</v>
      </c>
      <c r="F461" s="12">
        <v>7917.88</v>
      </c>
      <c r="G461" s="12">
        <f>9200+4500</f>
        <v>13700</v>
      </c>
      <c r="H461" s="12">
        <f t="shared" si="212"/>
        <v>13700</v>
      </c>
      <c r="I461" s="12">
        <f t="shared" si="213"/>
        <v>13700</v>
      </c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  <c r="AB461" s="89"/>
      <c r="AC461" s="89"/>
      <c r="AD461" s="89"/>
      <c r="AE461" s="89"/>
      <c r="AF461" s="89"/>
      <c r="AG461" s="89"/>
      <c r="AH461" s="89"/>
      <c r="AI461" s="89"/>
      <c r="AJ461" s="89"/>
      <c r="AK461" s="89"/>
      <c r="AL461" s="89"/>
      <c r="AM461" s="89"/>
      <c r="AN461" s="89"/>
      <c r="AO461" s="89"/>
      <c r="AP461" s="89"/>
      <c r="AQ461" s="89"/>
      <c r="AR461" s="89"/>
      <c r="AS461" s="89"/>
      <c r="AT461" s="89"/>
      <c r="AU461" s="89"/>
      <c r="AV461" s="89"/>
      <c r="AW461" s="89"/>
      <c r="AX461" s="89"/>
      <c r="AY461" s="89"/>
      <c r="AZ461" s="89"/>
      <c r="BA461" s="89"/>
      <c r="BB461" s="89"/>
      <c r="BC461" s="89"/>
      <c r="BD461" s="89"/>
      <c r="BE461" s="89"/>
      <c r="BF461" s="89"/>
      <c r="BG461" s="89"/>
    </row>
    <row r="462" spans="1:59" hidden="1">
      <c r="A462" s="72">
        <v>4222</v>
      </c>
      <c r="B462" s="73"/>
      <c r="C462" s="74"/>
      <c r="D462" s="28" t="s">
        <v>112</v>
      </c>
      <c r="E462" s="12">
        <v>0</v>
      </c>
      <c r="F462" s="12">
        <v>0</v>
      </c>
      <c r="G462" s="12">
        <v>0</v>
      </c>
      <c r="H462" s="12">
        <f t="shared" si="212"/>
        <v>0</v>
      </c>
      <c r="I462" s="12">
        <f t="shared" si="213"/>
        <v>0</v>
      </c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  <c r="AB462" s="89"/>
      <c r="AC462" s="89"/>
      <c r="AD462" s="89"/>
      <c r="AE462" s="89"/>
      <c r="AF462" s="89"/>
      <c r="AG462" s="89"/>
      <c r="AH462" s="89"/>
      <c r="AI462" s="89"/>
      <c r="AJ462" s="89"/>
      <c r="AK462" s="89"/>
      <c r="AL462" s="89"/>
      <c r="AM462" s="89"/>
      <c r="AN462" s="89"/>
      <c r="AO462" s="89"/>
      <c r="AP462" s="89"/>
      <c r="AQ462" s="89"/>
      <c r="AR462" s="89"/>
      <c r="AS462" s="89"/>
      <c r="AT462" s="89"/>
      <c r="AU462" s="89"/>
      <c r="AV462" s="89"/>
      <c r="AW462" s="89"/>
      <c r="AX462" s="89"/>
      <c r="AY462" s="89"/>
      <c r="AZ462" s="89"/>
      <c r="BA462" s="89"/>
      <c r="BB462" s="89"/>
      <c r="BC462" s="89"/>
      <c r="BD462" s="89"/>
      <c r="BE462" s="89"/>
      <c r="BF462" s="89"/>
      <c r="BG462" s="89"/>
    </row>
    <row r="463" spans="1:59" hidden="1">
      <c r="A463" s="72">
        <v>4223</v>
      </c>
      <c r="B463" s="73"/>
      <c r="C463" s="74"/>
      <c r="D463" s="28" t="s">
        <v>113</v>
      </c>
      <c r="E463" s="12">
        <v>1932</v>
      </c>
      <c r="F463" s="12">
        <v>1234.4000000000001</v>
      </c>
      <c r="G463" s="12">
        <v>0</v>
      </c>
      <c r="H463" s="12">
        <f t="shared" si="212"/>
        <v>0</v>
      </c>
      <c r="I463" s="12">
        <f t="shared" si="213"/>
        <v>0</v>
      </c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  <c r="AB463" s="89"/>
      <c r="AC463" s="89"/>
      <c r="AD463" s="89"/>
      <c r="AE463" s="89"/>
      <c r="AF463" s="89"/>
      <c r="AG463" s="89"/>
      <c r="AH463" s="89"/>
      <c r="AI463" s="89"/>
      <c r="AJ463" s="89"/>
      <c r="AK463" s="89"/>
      <c r="AL463" s="89"/>
      <c r="AM463" s="89"/>
      <c r="AN463" s="89"/>
      <c r="AO463" s="89"/>
      <c r="AP463" s="89"/>
      <c r="AQ463" s="89"/>
      <c r="AR463" s="89"/>
      <c r="AS463" s="89"/>
      <c r="AT463" s="89"/>
      <c r="AU463" s="89"/>
      <c r="AV463" s="89"/>
      <c r="AW463" s="89"/>
      <c r="AX463" s="89"/>
      <c r="AY463" s="89"/>
      <c r="AZ463" s="89"/>
      <c r="BA463" s="89"/>
      <c r="BB463" s="89"/>
      <c r="BC463" s="89"/>
      <c r="BD463" s="89"/>
      <c r="BE463" s="89"/>
      <c r="BF463" s="89"/>
      <c r="BG463" s="89"/>
    </row>
    <row r="464" spans="1:59" hidden="1">
      <c r="A464" s="72">
        <v>4226</v>
      </c>
      <c r="B464" s="73"/>
      <c r="C464" s="74"/>
      <c r="D464" s="28" t="s">
        <v>114</v>
      </c>
      <c r="E464" s="12">
        <v>0</v>
      </c>
      <c r="F464" s="12">
        <v>0</v>
      </c>
      <c r="G464" s="12">
        <v>0</v>
      </c>
      <c r="H464" s="12">
        <f t="shared" si="212"/>
        <v>0</v>
      </c>
      <c r="I464" s="12">
        <f t="shared" si="213"/>
        <v>0</v>
      </c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  <c r="AB464" s="89"/>
      <c r="AC464" s="89"/>
      <c r="AD464" s="89"/>
      <c r="AE464" s="89"/>
      <c r="AF464" s="89"/>
      <c r="AG464" s="89"/>
      <c r="AH464" s="89"/>
      <c r="AI464" s="89"/>
      <c r="AJ464" s="89"/>
      <c r="AK464" s="89"/>
      <c r="AL464" s="89"/>
      <c r="AM464" s="89"/>
      <c r="AN464" s="89"/>
      <c r="AO464" s="89"/>
      <c r="AP464" s="89"/>
      <c r="AQ464" s="89"/>
      <c r="AR464" s="89"/>
      <c r="AS464" s="89"/>
      <c r="AT464" s="89"/>
      <c r="AU464" s="89"/>
      <c r="AV464" s="89"/>
      <c r="AW464" s="89"/>
      <c r="AX464" s="89"/>
      <c r="AY464" s="89"/>
      <c r="AZ464" s="89"/>
      <c r="BA464" s="89"/>
      <c r="BB464" s="89"/>
      <c r="BC464" s="89"/>
      <c r="BD464" s="89"/>
      <c r="BE464" s="89"/>
      <c r="BF464" s="89"/>
      <c r="BG464" s="89"/>
    </row>
    <row r="465" spans="1:59" ht="24" hidden="1">
      <c r="A465" s="72">
        <v>4227</v>
      </c>
      <c r="B465" s="73"/>
      <c r="C465" s="74"/>
      <c r="D465" s="28" t="s">
        <v>115</v>
      </c>
      <c r="E465" s="12">
        <v>4543.8999999999996</v>
      </c>
      <c r="F465" s="12">
        <v>2177.54</v>
      </c>
      <c r="G465" s="12">
        <v>3400</v>
      </c>
      <c r="H465" s="12">
        <f t="shared" si="212"/>
        <v>3400</v>
      </c>
      <c r="I465" s="12">
        <f t="shared" si="213"/>
        <v>3400</v>
      </c>
      <c r="J465" s="89"/>
      <c r="K465" s="97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  <c r="AB465" s="89"/>
      <c r="AC465" s="89"/>
      <c r="AD465" s="89"/>
      <c r="AE465" s="89"/>
      <c r="AF465" s="89"/>
      <c r="AG465" s="89"/>
      <c r="AH465" s="89"/>
      <c r="AI465" s="89"/>
      <c r="AJ465" s="89"/>
      <c r="AK465" s="89"/>
      <c r="AL465" s="89"/>
      <c r="AM465" s="89"/>
      <c r="AN465" s="89"/>
      <c r="AO465" s="89"/>
      <c r="AP465" s="89"/>
      <c r="AQ465" s="89"/>
      <c r="AR465" s="89"/>
      <c r="AS465" s="89"/>
      <c r="AT465" s="89"/>
      <c r="AU465" s="89"/>
      <c r="AV465" s="89"/>
      <c r="AW465" s="89"/>
      <c r="AX465" s="89"/>
      <c r="AY465" s="89"/>
      <c r="AZ465" s="89"/>
      <c r="BA465" s="89"/>
      <c r="BB465" s="89"/>
      <c r="BC465" s="89"/>
      <c r="BD465" s="89"/>
      <c r="BE465" s="89"/>
      <c r="BF465" s="89"/>
      <c r="BG465" s="89"/>
    </row>
    <row r="466" spans="1:59" ht="24" hidden="1">
      <c r="A466" s="33">
        <v>424</v>
      </c>
      <c r="B466" s="70"/>
      <c r="C466" s="71"/>
      <c r="D466" s="27" t="s">
        <v>116</v>
      </c>
      <c r="E466" s="10">
        <f>E467</f>
        <v>929</v>
      </c>
      <c r="F466" s="10">
        <f t="shared" ref="F466:G466" si="240">F467</f>
        <v>929.06</v>
      </c>
      <c r="G466" s="10">
        <f t="shared" si="240"/>
        <v>930</v>
      </c>
      <c r="H466" s="10">
        <f t="shared" si="212"/>
        <v>930</v>
      </c>
      <c r="I466" s="10">
        <f t="shared" si="213"/>
        <v>930</v>
      </c>
      <c r="J466" s="96"/>
      <c r="K466" s="96"/>
      <c r="L466" s="102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</row>
    <row r="467" spans="1:59" hidden="1">
      <c r="A467" s="72">
        <v>4241</v>
      </c>
      <c r="B467" s="73"/>
      <c r="C467" s="74"/>
      <c r="D467" s="28" t="s">
        <v>117</v>
      </c>
      <c r="E467" s="12">
        <v>929</v>
      </c>
      <c r="F467" s="12">
        <v>929.06</v>
      </c>
      <c r="G467" s="12">
        <v>930</v>
      </c>
      <c r="H467" s="12">
        <f t="shared" si="212"/>
        <v>930</v>
      </c>
      <c r="I467" s="12">
        <f t="shared" si="213"/>
        <v>930</v>
      </c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  <c r="AB467" s="89"/>
      <c r="AC467" s="89"/>
      <c r="AD467" s="89"/>
      <c r="AE467" s="89"/>
      <c r="AF467" s="89"/>
      <c r="AG467" s="89"/>
      <c r="AH467" s="89"/>
      <c r="AI467" s="89"/>
      <c r="AJ467" s="89"/>
      <c r="AK467" s="89"/>
      <c r="AL467" s="89"/>
      <c r="AM467" s="89"/>
      <c r="AN467" s="89"/>
      <c r="AO467" s="89"/>
      <c r="AP467" s="89"/>
      <c r="AQ467" s="89"/>
      <c r="AR467" s="89"/>
      <c r="AS467" s="89"/>
      <c r="AT467" s="89"/>
      <c r="AU467" s="89"/>
      <c r="AV467" s="89"/>
      <c r="AW467" s="89"/>
      <c r="AX467" s="89"/>
      <c r="AY467" s="89"/>
      <c r="AZ467" s="89"/>
      <c r="BA467" s="89"/>
      <c r="BB467" s="89"/>
      <c r="BC467" s="89"/>
      <c r="BD467" s="89"/>
      <c r="BE467" s="89"/>
      <c r="BF467" s="89"/>
      <c r="BG467" s="89"/>
    </row>
    <row r="468" spans="1:59" s="291" customFormat="1" ht="25.5">
      <c r="A468" s="330" t="s">
        <v>178</v>
      </c>
      <c r="B468" s="330"/>
      <c r="C468" s="330"/>
      <c r="D468" s="288" t="s">
        <v>192</v>
      </c>
      <c r="E468" s="289">
        <f>E470+E477</f>
        <v>21647.75</v>
      </c>
      <c r="F468" s="289">
        <f>F470+F477</f>
        <v>6598.03</v>
      </c>
      <c r="G468" s="289">
        <f>G470+G477</f>
        <v>6800</v>
      </c>
      <c r="H468" s="289">
        <f t="shared" si="212"/>
        <v>6800</v>
      </c>
      <c r="I468" s="289">
        <f t="shared" si="213"/>
        <v>6800</v>
      </c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  <c r="AA468" s="98"/>
      <c r="AB468" s="98"/>
      <c r="AC468" s="98"/>
      <c r="AD468" s="98"/>
      <c r="AE468" s="98"/>
      <c r="AF468" s="98"/>
      <c r="AG468" s="98"/>
      <c r="AH468" s="98"/>
      <c r="AI468" s="290"/>
      <c r="AJ468" s="290"/>
      <c r="AK468" s="290"/>
      <c r="AL468" s="290"/>
      <c r="AM468" s="290"/>
      <c r="AN468" s="290"/>
      <c r="AO468" s="290"/>
      <c r="AP468" s="290"/>
      <c r="AQ468" s="290"/>
      <c r="AR468" s="290"/>
      <c r="AS468" s="290"/>
      <c r="AT468" s="290"/>
      <c r="AU468" s="290"/>
      <c r="AV468" s="290"/>
      <c r="AW468" s="290"/>
      <c r="AX468" s="290"/>
      <c r="AY468" s="290"/>
      <c r="AZ468" s="290"/>
      <c r="BA468" s="290"/>
      <c r="BB468" s="290"/>
      <c r="BC468" s="290"/>
      <c r="BD468" s="290"/>
      <c r="BE468" s="290"/>
      <c r="BF468" s="290"/>
      <c r="BG468" s="290"/>
    </row>
    <row r="469" spans="1:59">
      <c r="A469" s="331" t="s">
        <v>193</v>
      </c>
      <c r="B469" s="331"/>
      <c r="C469" s="331"/>
      <c r="D469" s="51" t="s">
        <v>31</v>
      </c>
      <c r="E469" s="14">
        <f>E470</f>
        <v>3886.16</v>
      </c>
      <c r="F469" s="14">
        <f t="shared" ref="F469:G470" si="241">F470</f>
        <v>800</v>
      </c>
      <c r="G469" s="14">
        <f t="shared" si="241"/>
        <v>1300</v>
      </c>
      <c r="H469" s="14">
        <f t="shared" si="212"/>
        <v>1300</v>
      </c>
      <c r="I469" s="14">
        <f t="shared" si="213"/>
        <v>1300</v>
      </c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  <c r="AF469" s="93"/>
      <c r="AG469" s="93"/>
      <c r="AH469" s="93"/>
      <c r="AI469" s="93"/>
      <c r="AJ469" s="93"/>
      <c r="AK469" s="93"/>
      <c r="AL469" s="93"/>
      <c r="AM469" s="93"/>
      <c r="AN469" s="93"/>
      <c r="AO469" s="93"/>
      <c r="AP469" s="93"/>
      <c r="AQ469" s="93"/>
      <c r="AR469" s="93"/>
      <c r="AS469" s="93"/>
      <c r="AT469" s="93"/>
      <c r="AU469" s="93"/>
      <c r="AV469" s="93"/>
      <c r="AW469" s="93"/>
      <c r="AX469" s="93"/>
      <c r="AY469" s="93"/>
      <c r="AZ469" s="93"/>
      <c r="BA469" s="93"/>
      <c r="BB469" s="93"/>
      <c r="BC469" s="93"/>
      <c r="BD469" s="93"/>
      <c r="BE469" s="93"/>
      <c r="BF469" s="93"/>
      <c r="BG469" s="93"/>
    </row>
    <row r="470" spans="1:59">
      <c r="A470" s="67">
        <v>3</v>
      </c>
      <c r="B470" s="68"/>
      <c r="C470" s="69"/>
      <c r="D470" s="75" t="s">
        <v>51</v>
      </c>
      <c r="E470" s="6">
        <f>E471</f>
        <v>3886.16</v>
      </c>
      <c r="F470" s="6">
        <f t="shared" si="241"/>
        <v>800</v>
      </c>
      <c r="G470" s="6">
        <f>G471</f>
        <v>1300</v>
      </c>
      <c r="H470" s="6">
        <f t="shared" si="212"/>
        <v>1300</v>
      </c>
      <c r="I470" s="6">
        <f t="shared" si="213"/>
        <v>1300</v>
      </c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  <c r="AD470" s="94"/>
      <c r="AE470" s="94"/>
      <c r="AF470" s="94"/>
      <c r="AG470" s="94"/>
      <c r="AH470" s="94"/>
      <c r="AI470" s="94"/>
      <c r="AJ470" s="94"/>
      <c r="AK470" s="94"/>
      <c r="AL470" s="94"/>
      <c r="AM470" s="94"/>
      <c r="AN470" s="94"/>
      <c r="AO470" s="94"/>
      <c r="AP470" s="94"/>
      <c r="AQ470" s="94"/>
      <c r="AR470" s="94"/>
      <c r="AS470" s="94"/>
      <c r="AT470" s="94"/>
      <c r="AU470" s="94"/>
      <c r="AV470" s="94"/>
      <c r="AW470" s="94"/>
      <c r="AX470" s="94"/>
      <c r="AY470" s="94"/>
      <c r="AZ470" s="94"/>
      <c r="BA470" s="94"/>
      <c r="BB470" s="94"/>
      <c r="BC470" s="94"/>
      <c r="BD470" s="94"/>
      <c r="BE470" s="94"/>
      <c r="BF470" s="94"/>
      <c r="BG470" s="94"/>
    </row>
    <row r="471" spans="1:59" s="89" customFormat="1">
      <c r="A471" s="266">
        <v>32</v>
      </c>
      <c r="B471" s="267"/>
      <c r="C471" s="268"/>
      <c r="D471" s="269" t="s">
        <v>61</v>
      </c>
      <c r="E471" s="209">
        <f>E472+E474</f>
        <v>3886.16</v>
      </c>
      <c r="F471" s="209">
        <f>F472+F474</f>
        <v>800</v>
      </c>
      <c r="G471" s="209">
        <f t="shared" ref="G471" si="242">G472+G474</f>
        <v>1300</v>
      </c>
      <c r="H471" s="209">
        <f t="shared" si="212"/>
        <v>1300</v>
      </c>
      <c r="I471" s="209">
        <f t="shared" si="213"/>
        <v>1300</v>
      </c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5"/>
      <c r="Z471" s="95"/>
      <c r="AA471" s="95"/>
      <c r="AB471" s="95"/>
      <c r="AC471" s="95"/>
      <c r="AD471" s="95"/>
      <c r="AE471" s="95"/>
      <c r="AF471" s="95"/>
      <c r="AG471" s="95"/>
      <c r="AH471" s="95"/>
      <c r="AI471" s="95"/>
      <c r="AJ471" s="95"/>
      <c r="AK471" s="95"/>
      <c r="AL471" s="95"/>
      <c r="AM471" s="95"/>
      <c r="AN471" s="95"/>
      <c r="AO471" s="95"/>
      <c r="AP471" s="95"/>
      <c r="AQ471" s="95"/>
      <c r="AR471" s="95"/>
      <c r="AS471" s="95"/>
      <c r="AT471" s="95"/>
      <c r="AU471" s="95"/>
      <c r="AV471" s="95"/>
      <c r="AW471" s="95"/>
      <c r="AX471" s="95"/>
      <c r="AY471" s="95"/>
      <c r="AZ471" s="95"/>
      <c r="BA471" s="95"/>
      <c r="BB471" s="95"/>
      <c r="BC471" s="95"/>
      <c r="BD471" s="95"/>
      <c r="BE471" s="95"/>
      <c r="BF471" s="95"/>
      <c r="BG471" s="95"/>
    </row>
    <row r="472" spans="1:59" hidden="1">
      <c r="A472" s="33">
        <v>322</v>
      </c>
      <c r="B472" s="70"/>
      <c r="C472" s="71"/>
      <c r="D472" s="27" t="s">
        <v>67</v>
      </c>
      <c r="E472" s="10">
        <f>E473</f>
        <v>989.16</v>
      </c>
      <c r="F472" s="10">
        <f t="shared" ref="F472:G472" si="243">F473</f>
        <v>300</v>
      </c>
      <c r="G472" s="10">
        <f t="shared" si="243"/>
        <v>300</v>
      </c>
      <c r="H472" s="10">
        <f t="shared" si="212"/>
        <v>300</v>
      </c>
      <c r="I472" s="10">
        <f t="shared" si="213"/>
        <v>300</v>
      </c>
      <c r="J472" s="96"/>
      <c r="K472" s="96"/>
      <c r="L472" s="96"/>
      <c r="M472" s="102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  <c r="AA472" s="96"/>
      <c r="AB472" s="96"/>
      <c r="AC472" s="96"/>
      <c r="AD472" s="96"/>
      <c r="AE472" s="96"/>
      <c r="AF472" s="96"/>
      <c r="AG472" s="96"/>
      <c r="AH472" s="96"/>
      <c r="AI472" s="96"/>
      <c r="AJ472" s="96"/>
      <c r="AK472" s="96"/>
      <c r="AL472" s="96"/>
      <c r="AM472" s="96"/>
      <c r="AN472" s="96"/>
      <c r="AO472" s="96"/>
      <c r="AP472" s="96"/>
      <c r="AQ472" s="96"/>
      <c r="AR472" s="96"/>
      <c r="AS472" s="96"/>
      <c r="AT472" s="96"/>
      <c r="AU472" s="96"/>
      <c r="AV472" s="96"/>
      <c r="AW472" s="96"/>
      <c r="AX472" s="96"/>
      <c r="AY472" s="96"/>
      <c r="AZ472" s="96"/>
      <c r="BA472" s="96"/>
      <c r="BB472" s="96"/>
      <c r="BC472" s="96"/>
      <c r="BD472" s="96"/>
      <c r="BE472" s="96"/>
      <c r="BF472" s="96"/>
      <c r="BG472" s="96"/>
    </row>
    <row r="473" spans="1:59" ht="24" hidden="1">
      <c r="A473" s="72">
        <v>3224</v>
      </c>
      <c r="B473" s="73"/>
      <c r="C473" s="74"/>
      <c r="D473" s="28" t="s">
        <v>71</v>
      </c>
      <c r="E473" s="12">
        <v>989.16</v>
      </c>
      <c r="F473" s="12">
        <v>300</v>
      </c>
      <c r="G473" s="12">
        <v>300</v>
      </c>
      <c r="H473" s="12">
        <f t="shared" si="212"/>
        <v>300</v>
      </c>
      <c r="I473" s="12">
        <f t="shared" si="213"/>
        <v>300</v>
      </c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  <c r="AA473" s="89"/>
      <c r="AB473" s="89"/>
      <c r="AC473" s="89"/>
      <c r="AD473" s="89"/>
      <c r="AE473" s="89"/>
      <c r="AF473" s="89"/>
      <c r="AG473" s="89"/>
      <c r="AH473" s="89"/>
      <c r="AI473" s="89"/>
      <c r="AJ473" s="89"/>
      <c r="AK473" s="89"/>
      <c r="AL473" s="89"/>
      <c r="AM473" s="89"/>
      <c r="AN473" s="89"/>
      <c r="AO473" s="89"/>
      <c r="AP473" s="89"/>
      <c r="AQ473" s="89"/>
      <c r="AR473" s="89"/>
      <c r="AS473" s="89"/>
      <c r="AT473" s="89"/>
      <c r="AU473" s="89"/>
      <c r="AV473" s="89"/>
      <c r="AW473" s="89"/>
      <c r="AX473" s="89"/>
      <c r="AY473" s="89"/>
      <c r="AZ473" s="89"/>
      <c r="BA473" s="89"/>
      <c r="BB473" s="89"/>
      <c r="BC473" s="89"/>
      <c r="BD473" s="89"/>
      <c r="BE473" s="89"/>
      <c r="BF473" s="89"/>
      <c r="BG473" s="89"/>
    </row>
    <row r="474" spans="1:59" hidden="1">
      <c r="A474" s="33">
        <v>323</v>
      </c>
      <c r="B474" s="70"/>
      <c r="C474" s="71"/>
      <c r="D474" s="27" t="s">
        <v>74</v>
      </c>
      <c r="E474" s="10">
        <f>E475</f>
        <v>2897</v>
      </c>
      <c r="F474" s="10">
        <f t="shared" ref="F474:G474" si="244">F475</f>
        <v>500</v>
      </c>
      <c r="G474" s="10">
        <f t="shared" si="244"/>
        <v>1000</v>
      </c>
      <c r="H474" s="10">
        <f t="shared" si="212"/>
        <v>1000</v>
      </c>
      <c r="I474" s="10">
        <f t="shared" si="213"/>
        <v>1000</v>
      </c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  <c r="AA474" s="96"/>
      <c r="AB474" s="96"/>
      <c r="AC474" s="96"/>
      <c r="AD474" s="96"/>
      <c r="AE474" s="96"/>
      <c r="AF474" s="96"/>
      <c r="AG474" s="96"/>
      <c r="AH474" s="96"/>
      <c r="AI474" s="96"/>
      <c r="AJ474" s="96"/>
      <c r="AK474" s="96"/>
      <c r="AL474" s="96"/>
      <c r="AM474" s="96"/>
      <c r="AN474" s="96"/>
      <c r="AO474" s="96"/>
      <c r="AP474" s="96"/>
      <c r="AQ474" s="96"/>
      <c r="AR474" s="96"/>
      <c r="AS474" s="96"/>
      <c r="AT474" s="96"/>
      <c r="AU474" s="96"/>
      <c r="AV474" s="96"/>
      <c r="AW474" s="96"/>
      <c r="AX474" s="96"/>
      <c r="AY474" s="96"/>
      <c r="AZ474" s="96"/>
      <c r="BA474" s="96"/>
      <c r="BB474" s="96"/>
      <c r="BC474" s="96"/>
      <c r="BD474" s="96"/>
      <c r="BE474" s="96"/>
      <c r="BF474" s="96"/>
      <c r="BG474" s="96"/>
    </row>
    <row r="475" spans="1:59" ht="24" hidden="1">
      <c r="A475" s="72">
        <v>3232</v>
      </c>
      <c r="B475" s="73"/>
      <c r="C475" s="74"/>
      <c r="D475" s="28" t="s">
        <v>76</v>
      </c>
      <c r="E475" s="12">
        <v>2897</v>
      </c>
      <c r="F475" s="12">
        <v>500</v>
      </c>
      <c r="G475" s="12">
        <v>1000</v>
      </c>
      <c r="H475" s="12">
        <f t="shared" si="212"/>
        <v>1000</v>
      </c>
      <c r="I475" s="12">
        <f t="shared" si="213"/>
        <v>1000</v>
      </c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  <c r="AB475" s="89"/>
      <c r="AC475" s="89"/>
      <c r="AD475" s="89"/>
      <c r="AE475" s="89"/>
      <c r="AF475" s="89"/>
      <c r="AG475" s="89"/>
      <c r="AH475" s="89"/>
      <c r="AI475" s="89"/>
      <c r="AJ475" s="89"/>
      <c r="AK475" s="89"/>
      <c r="AL475" s="89"/>
      <c r="AM475" s="89"/>
      <c r="AN475" s="89"/>
      <c r="AO475" s="89"/>
      <c r="AP475" s="89"/>
      <c r="AQ475" s="89"/>
      <c r="AR475" s="89"/>
      <c r="AS475" s="89"/>
      <c r="AT475" s="89"/>
      <c r="AU475" s="89"/>
      <c r="AV475" s="89"/>
      <c r="AW475" s="89"/>
      <c r="AX475" s="89"/>
      <c r="AY475" s="89"/>
      <c r="AZ475" s="89"/>
      <c r="BA475" s="89"/>
      <c r="BB475" s="89"/>
      <c r="BC475" s="89"/>
      <c r="BD475" s="89"/>
      <c r="BE475" s="89"/>
      <c r="BF475" s="89"/>
      <c r="BG475" s="89"/>
    </row>
    <row r="476" spans="1:59">
      <c r="A476" s="331" t="s">
        <v>184</v>
      </c>
      <c r="B476" s="331"/>
      <c r="C476" s="331"/>
      <c r="D476" s="51" t="s">
        <v>24</v>
      </c>
      <c r="E476" s="14">
        <f>E477</f>
        <v>17761.59</v>
      </c>
      <c r="F476" s="14">
        <f t="shared" ref="F476:G477" si="245">F477</f>
        <v>5798.03</v>
      </c>
      <c r="G476" s="14">
        <f t="shared" si="245"/>
        <v>5500</v>
      </c>
      <c r="H476" s="14">
        <f t="shared" si="212"/>
        <v>5500</v>
      </c>
      <c r="I476" s="14">
        <f t="shared" si="213"/>
        <v>5500</v>
      </c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  <c r="AF476" s="93"/>
      <c r="AG476" s="93"/>
      <c r="AH476" s="93"/>
      <c r="AI476" s="93"/>
      <c r="AJ476" s="93"/>
      <c r="AK476" s="93"/>
      <c r="AL476" s="93"/>
      <c r="AM476" s="93"/>
      <c r="AN476" s="93"/>
      <c r="AO476" s="93"/>
      <c r="AP476" s="93"/>
      <c r="AQ476" s="93"/>
      <c r="AR476" s="93"/>
      <c r="AS476" s="93"/>
      <c r="AT476" s="93"/>
      <c r="AU476" s="93"/>
      <c r="AV476" s="93"/>
      <c r="AW476" s="93"/>
      <c r="AX476" s="93"/>
      <c r="AY476" s="93"/>
      <c r="AZ476" s="93"/>
      <c r="BA476" s="93"/>
      <c r="BB476" s="93"/>
      <c r="BC476" s="93"/>
      <c r="BD476" s="93"/>
      <c r="BE476" s="93"/>
      <c r="BF476" s="93"/>
      <c r="BG476" s="93"/>
    </row>
    <row r="477" spans="1:59">
      <c r="A477" s="59">
        <v>3</v>
      </c>
      <c r="B477" s="85"/>
      <c r="C477" s="86"/>
      <c r="D477" s="75" t="s">
        <v>51</v>
      </c>
      <c r="E477" s="6">
        <f>E478</f>
        <v>17761.59</v>
      </c>
      <c r="F477" s="6">
        <f t="shared" si="245"/>
        <v>5798.03</v>
      </c>
      <c r="G477" s="6">
        <f t="shared" si="245"/>
        <v>5500</v>
      </c>
      <c r="H477" s="6">
        <f t="shared" si="212"/>
        <v>5500</v>
      </c>
      <c r="I477" s="6">
        <f t="shared" si="213"/>
        <v>5500</v>
      </c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  <c r="AD477" s="94"/>
      <c r="AE477" s="94"/>
      <c r="AF477" s="94"/>
      <c r="AG477" s="94"/>
      <c r="AH477" s="94"/>
      <c r="AI477" s="94"/>
      <c r="AJ477" s="94"/>
      <c r="AK477" s="94"/>
      <c r="AL477" s="94"/>
      <c r="AM477" s="94"/>
      <c r="AN477" s="94"/>
      <c r="AO477" s="94"/>
      <c r="AP477" s="94"/>
      <c r="AQ477" s="94"/>
      <c r="AR477" s="94"/>
      <c r="AS477" s="94"/>
      <c r="AT477" s="94"/>
      <c r="AU477" s="94"/>
      <c r="AV477" s="94"/>
      <c r="AW477" s="94"/>
      <c r="AX477" s="94"/>
      <c r="AY477" s="94"/>
      <c r="AZ477" s="94"/>
      <c r="BA477" s="94"/>
      <c r="BB477" s="94"/>
      <c r="BC477" s="94"/>
      <c r="BD477" s="94"/>
      <c r="BE477" s="94"/>
      <c r="BF477" s="94"/>
      <c r="BG477" s="94"/>
    </row>
    <row r="478" spans="1:59" s="89" customFormat="1">
      <c r="A478" s="262">
        <v>32</v>
      </c>
      <c r="B478" s="279"/>
      <c r="C478" s="280"/>
      <c r="D478" s="269" t="s">
        <v>61</v>
      </c>
      <c r="E478" s="209">
        <f>E479+E481</f>
        <v>17761.59</v>
      </c>
      <c r="F478" s="209">
        <f t="shared" ref="F478:G478" si="246">F479+F481</f>
        <v>5798.03</v>
      </c>
      <c r="G478" s="209">
        <f t="shared" si="246"/>
        <v>5500</v>
      </c>
      <c r="H478" s="209">
        <f t="shared" si="212"/>
        <v>5500</v>
      </c>
      <c r="I478" s="209">
        <f t="shared" si="213"/>
        <v>5500</v>
      </c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  <c r="Z478" s="95"/>
      <c r="AA478" s="95"/>
      <c r="AB478" s="95"/>
      <c r="AC478" s="95"/>
      <c r="AD478" s="95"/>
      <c r="AE478" s="95"/>
      <c r="AF478" s="95"/>
      <c r="AG478" s="95"/>
      <c r="AH478" s="95"/>
      <c r="AI478" s="95"/>
      <c r="AJ478" s="95"/>
      <c r="AK478" s="95"/>
      <c r="AL478" s="95"/>
      <c r="AM478" s="95"/>
      <c r="AN478" s="95"/>
      <c r="AO478" s="95"/>
      <c r="AP478" s="95"/>
      <c r="AQ478" s="95"/>
      <c r="AR478" s="95"/>
      <c r="AS478" s="95"/>
      <c r="AT478" s="95"/>
      <c r="AU478" s="95"/>
      <c r="AV478" s="95"/>
      <c r="AW478" s="95"/>
      <c r="AX478" s="95"/>
      <c r="AY478" s="95"/>
      <c r="AZ478" s="95"/>
      <c r="BA478" s="95"/>
      <c r="BB478" s="95"/>
      <c r="BC478" s="95"/>
      <c r="BD478" s="95"/>
      <c r="BE478" s="95"/>
      <c r="BF478" s="95"/>
      <c r="BG478" s="95"/>
    </row>
    <row r="479" spans="1:59" hidden="1">
      <c r="A479" s="33">
        <v>322</v>
      </c>
      <c r="B479" s="54"/>
      <c r="C479" s="55"/>
      <c r="D479" s="27" t="s">
        <v>67</v>
      </c>
      <c r="E479" s="10">
        <f>E480</f>
        <v>0</v>
      </c>
      <c r="F479" s="10">
        <f t="shared" ref="F479:G479" si="247">F480</f>
        <v>232.5</v>
      </c>
      <c r="G479" s="10">
        <f t="shared" si="247"/>
        <v>0</v>
      </c>
      <c r="H479" s="10">
        <f t="shared" si="212"/>
        <v>0</v>
      </c>
      <c r="I479" s="10">
        <f t="shared" si="213"/>
        <v>0</v>
      </c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  <c r="AA479" s="96"/>
      <c r="AB479" s="96"/>
      <c r="AC479" s="96"/>
      <c r="AD479" s="96"/>
      <c r="AE479" s="96"/>
      <c r="AF479" s="96"/>
      <c r="AG479" s="96"/>
      <c r="AH479" s="96"/>
      <c r="AI479" s="96"/>
      <c r="AJ479" s="96"/>
      <c r="AK479" s="96"/>
      <c r="AL479" s="96"/>
      <c r="AM479" s="96"/>
      <c r="AN479" s="96"/>
      <c r="AO479" s="96"/>
      <c r="AP479" s="96"/>
      <c r="AQ479" s="96"/>
      <c r="AR479" s="96"/>
      <c r="AS479" s="96"/>
      <c r="AT479" s="96"/>
      <c r="AU479" s="96"/>
      <c r="AV479" s="96"/>
      <c r="AW479" s="96"/>
      <c r="AX479" s="96"/>
      <c r="AY479" s="96"/>
      <c r="AZ479" s="96"/>
      <c r="BA479" s="96"/>
      <c r="BB479" s="96"/>
      <c r="BC479" s="96"/>
      <c r="BD479" s="96"/>
      <c r="BE479" s="96"/>
      <c r="BF479" s="96"/>
      <c r="BG479" s="96"/>
    </row>
    <row r="480" spans="1:59" ht="24" hidden="1">
      <c r="A480" s="72">
        <v>3224</v>
      </c>
      <c r="B480" s="57"/>
      <c r="C480" s="58"/>
      <c r="D480" s="28" t="s">
        <v>71</v>
      </c>
      <c r="E480" s="12">
        <v>0</v>
      </c>
      <c r="F480" s="12">
        <v>232.5</v>
      </c>
      <c r="G480" s="12">
        <v>0</v>
      </c>
      <c r="H480" s="12">
        <f t="shared" ref="H480:H551" si="248">G480</f>
        <v>0</v>
      </c>
      <c r="I480" s="12">
        <f t="shared" ref="I480:I551" si="249">G480</f>
        <v>0</v>
      </c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  <c r="AA480" s="89"/>
      <c r="AB480" s="89"/>
      <c r="AC480" s="89"/>
      <c r="AD480" s="89"/>
      <c r="AE480" s="89"/>
      <c r="AF480" s="89"/>
      <c r="AG480" s="89"/>
      <c r="AH480" s="89"/>
      <c r="AI480" s="89"/>
      <c r="AJ480" s="89"/>
      <c r="AK480" s="89"/>
      <c r="AL480" s="89"/>
      <c r="AM480" s="89"/>
      <c r="AN480" s="89"/>
      <c r="AO480" s="89"/>
      <c r="AP480" s="89"/>
      <c r="AQ480" s="89"/>
      <c r="AR480" s="89"/>
      <c r="AS480" s="89"/>
      <c r="AT480" s="89"/>
      <c r="AU480" s="89"/>
      <c r="AV480" s="89"/>
      <c r="AW480" s="89"/>
      <c r="AX480" s="89"/>
      <c r="AY480" s="89"/>
      <c r="AZ480" s="89"/>
      <c r="BA480" s="89"/>
      <c r="BB480" s="89"/>
      <c r="BC480" s="89"/>
      <c r="BD480" s="89"/>
      <c r="BE480" s="89"/>
      <c r="BF480" s="89"/>
      <c r="BG480" s="89"/>
    </row>
    <row r="481" spans="1:59" hidden="1">
      <c r="A481" s="33">
        <v>323</v>
      </c>
      <c r="B481" s="54"/>
      <c r="C481" s="55"/>
      <c r="D481" s="27" t="s">
        <v>74</v>
      </c>
      <c r="E481" s="10">
        <f>E482</f>
        <v>17761.59</v>
      </c>
      <c r="F481" s="10">
        <f t="shared" ref="F481:G481" si="250">F482</f>
        <v>5565.53</v>
      </c>
      <c r="G481" s="10">
        <f t="shared" si="250"/>
        <v>5500</v>
      </c>
      <c r="H481" s="10">
        <f t="shared" si="248"/>
        <v>5500</v>
      </c>
      <c r="I481" s="10">
        <f t="shared" si="249"/>
        <v>5500</v>
      </c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  <c r="AA481" s="96"/>
      <c r="AB481" s="96"/>
      <c r="AC481" s="96"/>
      <c r="AD481" s="96"/>
      <c r="AE481" s="96"/>
      <c r="AF481" s="96"/>
      <c r="AG481" s="96"/>
      <c r="AH481" s="96"/>
      <c r="AI481" s="96"/>
      <c r="AJ481" s="96"/>
      <c r="AK481" s="96"/>
      <c r="AL481" s="96"/>
      <c r="AM481" s="96"/>
      <c r="AN481" s="96"/>
      <c r="AO481" s="96"/>
      <c r="AP481" s="96"/>
      <c r="AQ481" s="96"/>
      <c r="AR481" s="96"/>
      <c r="AS481" s="96"/>
      <c r="AT481" s="96"/>
      <c r="AU481" s="96"/>
      <c r="AV481" s="96"/>
      <c r="AW481" s="96"/>
      <c r="AX481" s="96"/>
      <c r="AY481" s="96"/>
      <c r="AZ481" s="96"/>
      <c r="BA481" s="96"/>
      <c r="BB481" s="96"/>
      <c r="BC481" s="96"/>
      <c r="BD481" s="96"/>
      <c r="BE481" s="96"/>
      <c r="BF481" s="96"/>
      <c r="BG481" s="96"/>
    </row>
    <row r="482" spans="1:59" ht="24" hidden="1">
      <c r="A482" s="72">
        <v>3232</v>
      </c>
      <c r="B482" s="57"/>
      <c r="C482" s="58"/>
      <c r="D482" s="28" t="s">
        <v>76</v>
      </c>
      <c r="E482" s="12">
        <v>17761.59</v>
      </c>
      <c r="F482" s="12">
        <v>5565.53</v>
      </c>
      <c r="G482" s="12">
        <v>5500</v>
      </c>
      <c r="H482" s="12">
        <f t="shared" si="248"/>
        <v>5500</v>
      </c>
      <c r="I482" s="12">
        <f t="shared" si="249"/>
        <v>5500</v>
      </c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  <c r="AB482" s="89"/>
      <c r="AC482" s="89"/>
      <c r="AD482" s="89"/>
      <c r="AE482" s="89"/>
      <c r="AF482" s="89"/>
      <c r="AG482" s="89"/>
      <c r="AH482" s="89"/>
      <c r="AI482" s="89"/>
      <c r="AJ482" s="89"/>
      <c r="AK482" s="89"/>
      <c r="AL482" s="89"/>
      <c r="AM482" s="89"/>
      <c r="AN482" s="89"/>
      <c r="AO482" s="89"/>
      <c r="AP482" s="89"/>
      <c r="AQ482" s="89"/>
      <c r="AR482" s="89"/>
      <c r="AS482" s="89"/>
      <c r="AT482" s="89"/>
      <c r="AU482" s="89"/>
      <c r="AV482" s="89"/>
      <c r="AW482" s="89"/>
      <c r="AX482" s="89"/>
      <c r="AY482" s="89"/>
      <c r="AZ482" s="89"/>
      <c r="BA482" s="89"/>
      <c r="BB482" s="89"/>
      <c r="BC482" s="89"/>
      <c r="BD482" s="89"/>
      <c r="BE482" s="89"/>
      <c r="BF482" s="89"/>
      <c r="BG482" s="89"/>
    </row>
    <row r="483" spans="1:59" s="291" customFormat="1">
      <c r="A483" s="330" t="s">
        <v>194</v>
      </c>
      <c r="B483" s="330"/>
      <c r="C483" s="330"/>
      <c r="D483" s="288" t="s">
        <v>195</v>
      </c>
      <c r="E483" s="289">
        <f>E484+E504</f>
        <v>91640.02</v>
      </c>
      <c r="F483" s="289">
        <f t="shared" ref="F483:I483" si="251">F484+F504</f>
        <v>75000</v>
      </c>
      <c r="G483" s="289">
        <f t="shared" si="251"/>
        <v>68000</v>
      </c>
      <c r="H483" s="289">
        <f t="shared" si="251"/>
        <v>68000</v>
      </c>
      <c r="I483" s="289">
        <f t="shared" si="251"/>
        <v>68000</v>
      </c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  <c r="AA483" s="98"/>
      <c r="AB483" s="98"/>
      <c r="AC483" s="98"/>
      <c r="AD483" s="98"/>
      <c r="AE483" s="98"/>
      <c r="AF483" s="98"/>
      <c r="AG483" s="98"/>
      <c r="AH483" s="98"/>
      <c r="AI483" s="290"/>
      <c r="AJ483" s="290"/>
      <c r="AK483" s="290"/>
      <c r="AL483" s="290"/>
      <c r="AM483" s="290"/>
      <c r="AN483" s="290"/>
      <c r="AO483" s="290"/>
      <c r="AP483" s="290"/>
      <c r="AQ483" s="290"/>
      <c r="AR483" s="290"/>
      <c r="AS483" s="290"/>
      <c r="AT483" s="290"/>
      <c r="AU483" s="290"/>
      <c r="AV483" s="290"/>
      <c r="AW483" s="290"/>
      <c r="AX483" s="290"/>
      <c r="AY483" s="290"/>
      <c r="AZ483" s="290"/>
      <c r="BA483" s="290"/>
      <c r="BB483" s="290"/>
      <c r="BC483" s="290"/>
      <c r="BD483" s="290"/>
      <c r="BE483" s="290"/>
      <c r="BF483" s="290"/>
      <c r="BG483" s="290"/>
    </row>
    <row r="484" spans="1:59">
      <c r="A484" s="331" t="s">
        <v>196</v>
      </c>
      <c r="B484" s="331"/>
      <c r="C484" s="331"/>
      <c r="D484" s="51" t="s">
        <v>274</v>
      </c>
      <c r="E484" s="14">
        <f>E485</f>
        <v>53089.120000000003</v>
      </c>
      <c r="F484" s="14">
        <f t="shared" ref="F484:I484" si="252">F485</f>
        <v>55000</v>
      </c>
      <c r="G484" s="14">
        <f t="shared" si="252"/>
        <v>58000</v>
      </c>
      <c r="H484" s="14">
        <f t="shared" si="252"/>
        <v>0</v>
      </c>
      <c r="I484" s="14">
        <f t="shared" si="252"/>
        <v>0</v>
      </c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  <c r="AF484" s="93"/>
      <c r="AG484" s="93"/>
      <c r="AH484" s="93"/>
      <c r="AI484" s="93"/>
      <c r="AJ484" s="93"/>
      <c r="AK484" s="93"/>
      <c r="AL484" s="93"/>
      <c r="AM484" s="93"/>
      <c r="AN484" s="93"/>
      <c r="AO484" s="93"/>
      <c r="AP484" s="93"/>
      <c r="AQ484" s="93"/>
      <c r="AR484" s="93"/>
      <c r="AS484" s="93"/>
      <c r="AT484" s="93"/>
      <c r="AU484" s="93"/>
      <c r="AV484" s="93"/>
      <c r="AW484" s="93"/>
      <c r="AX484" s="93"/>
      <c r="AY484" s="93"/>
      <c r="AZ484" s="93"/>
      <c r="BA484" s="93"/>
      <c r="BB484" s="93"/>
      <c r="BC484" s="93"/>
      <c r="BD484" s="93"/>
      <c r="BE484" s="93"/>
      <c r="BF484" s="93"/>
      <c r="BG484" s="93"/>
    </row>
    <row r="485" spans="1:59">
      <c r="A485" s="294">
        <v>3</v>
      </c>
      <c r="B485" s="85"/>
      <c r="C485" s="86"/>
      <c r="D485" s="75" t="s">
        <v>51</v>
      </c>
      <c r="E485" s="6">
        <f>E489+E486</f>
        <v>53089.120000000003</v>
      </c>
      <c r="F485" s="6">
        <f t="shared" ref="F485:I485" si="253">F489+F486</f>
        <v>55000</v>
      </c>
      <c r="G485" s="6">
        <f t="shared" si="253"/>
        <v>58000</v>
      </c>
      <c r="H485" s="6">
        <f t="shared" si="253"/>
        <v>0</v>
      </c>
      <c r="I485" s="6">
        <f t="shared" si="253"/>
        <v>0</v>
      </c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  <c r="AD485" s="94"/>
      <c r="AE485" s="94"/>
      <c r="AF485" s="94"/>
      <c r="AG485" s="94"/>
      <c r="AH485" s="94"/>
      <c r="AI485" s="94"/>
      <c r="AJ485" s="94"/>
      <c r="AK485" s="94"/>
      <c r="AL485" s="94"/>
      <c r="AM485" s="94"/>
      <c r="AN485" s="94"/>
      <c r="AO485" s="94"/>
      <c r="AP485" s="94"/>
      <c r="AQ485" s="94"/>
      <c r="AR485" s="94"/>
      <c r="AS485" s="94"/>
      <c r="AT485" s="94"/>
      <c r="AU485" s="94"/>
      <c r="AV485" s="94"/>
      <c r="AW485" s="94"/>
      <c r="AX485" s="94"/>
      <c r="AY485" s="94"/>
      <c r="AZ485" s="94"/>
      <c r="BA485" s="94"/>
      <c r="BB485" s="94"/>
      <c r="BC485" s="94"/>
      <c r="BD485" s="94"/>
      <c r="BE485" s="94"/>
      <c r="BF485" s="94"/>
      <c r="BG485" s="94"/>
    </row>
    <row r="486" spans="1:59" s="89" customFormat="1">
      <c r="A486" s="262">
        <v>31</v>
      </c>
      <c r="B486" s="279"/>
      <c r="C486" s="280"/>
      <c r="D486" s="269" t="s">
        <v>52</v>
      </c>
      <c r="E486" s="209">
        <f>E487</f>
        <v>450</v>
      </c>
      <c r="F486" s="209">
        <f t="shared" ref="F486:I486" si="254">F487</f>
        <v>0</v>
      </c>
      <c r="G486" s="209">
        <f t="shared" si="254"/>
        <v>0</v>
      </c>
      <c r="H486" s="209">
        <f t="shared" si="254"/>
        <v>0</v>
      </c>
      <c r="I486" s="209">
        <f t="shared" si="254"/>
        <v>0</v>
      </c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5"/>
      <c r="Z486" s="95"/>
      <c r="AA486" s="95"/>
      <c r="AB486" s="95"/>
      <c r="AC486" s="95"/>
      <c r="AD486" s="95"/>
      <c r="AE486" s="95"/>
      <c r="AF486" s="95"/>
      <c r="AG486" s="95"/>
      <c r="AH486" s="95"/>
      <c r="AI486" s="95"/>
      <c r="AJ486" s="95"/>
      <c r="AK486" s="95"/>
      <c r="AL486" s="95"/>
      <c r="AM486" s="95"/>
      <c r="AN486" s="95"/>
      <c r="AO486" s="95"/>
      <c r="AP486" s="95"/>
      <c r="AQ486" s="95"/>
      <c r="AR486" s="95"/>
      <c r="AS486" s="95"/>
      <c r="AT486" s="95"/>
      <c r="AU486" s="95"/>
      <c r="AV486" s="95"/>
      <c r="AW486" s="95"/>
      <c r="AX486" s="95"/>
      <c r="AY486" s="95"/>
      <c r="AZ486" s="95"/>
      <c r="BA486" s="95"/>
      <c r="BB486" s="95"/>
      <c r="BC486" s="95"/>
      <c r="BD486" s="95"/>
      <c r="BE486" s="95"/>
      <c r="BF486" s="95"/>
      <c r="BG486" s="95"/>
    </row>
    <row r="487" spans="1:59" s="89" customFormat="1" hidden="1">
      <c r="A487" s="229">
        <v>312</v>
      </c>
      <c r="B487" s="257"/>
      <c r="C487" s="258"/>
      <c r="D487" s="281" t="s">
        <v>55</v>
      </c>
      <c r="E487" s="211">
        <f>E488</f>
        <v>450</v>
      </c>
      <c r="F487" s="211">
        <f t="shared" ref="F487:I487" si="255">F488</f>
        <v>0</v>
      </c>
      <c r="G487" s="211">
        <f t="shared" si="255"/>
        <v>0</v>
      </c>
      <c r="H487" s="211">
        <f t="shared" si="255"/>
        <v>0</v>
      </c>
      <c r="I487" s="211">
        <f t="shared" si="255"/>
        <v>0</v>
      </c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  <c r="AA487" s="96"/>
      <c r="AB487" s="96"/>
      <c r="AC487" s="96"/>
      <c r="AD487" s="96"/>
      <c r="AE487" s="96"/>
      <c r="AF487" s="96"/>
      <c r="AG487" s="96"/>
      <c r="AH487" s="96"/>
      <c r="AI487" s="96"/>
      <c r="AJ487" s="96"/>
      <c r="AK487" s="96"/>
      <c r="AL487" s="96"/>
      <c r="AM487" s="96"/>
      <c r="AN487" s="96"/>
      <c r="AO487" s="96"/>
      <c r="AP487" s="96"/>
      <c r="AQ487" s="96"/>
      <c r="AR487" s="96"/>
      <c r="AS487" s="96"/>
      <c r="AT487" s="96"/>
      <c r="AU487" s="96"/>
      <c r="AV487" s="96"/>
      <c r="AW487" s="96"/>
      <c r="AX487" s="96"/>
      <c r="AY487" s="96"/>
      <c r="AZ487" s="96"/>
      <c r="BA487" s="96"/>
      <c r="BB487" s="96"/>
      <c r="BC487" s="96"/>
      <c r="BD487" s="96"/>
      <c r="BE487" s="96"/>
      <c r="BF487" s="96"/>
      <c r="BG487" s="96"/>
    </row>
    <row r="488" spans="1:59" s="89" customFormat="1" hidden="1">
      <c r="A488" s="225">
        <v>3121</v>
      </c>
      <c r="B488" s="260"/>
      <c r="C488" s="261"/>
      <c r="D488" s="282" t="s">
        <v>55</v>
      </c>
      <c r="E488" s="214">
        <v>450</v>
      </c>
      <c r="F488" s="214">
        <v>0</v>
      </c>
      <c r="G488" s="214">
        <v>0</v>
      </c>
      <c r="H488" s="214">
        <f>G488</f>
        <v>0</v>
      </c>
      <c r="I488" s="214">
        <f>H488</f>
        <v>0</v>
      </c>
      <c r="L488" s="97"/>
    </row>
    <row r="489" spans="1:59" s="89" customFormat="1">
      <c r="A489" s="262" t="s">
        <v>159</v>
      </c>
      <c r="B489" s="279"/>
      <c r="C489" s="280"/>
      <c r="D489" s="269" t="s">
        <v>61</v>
      </c>
      <c r="E489" s="209">
        <f>E490+E493+E496+E499+E501</f>
        <v>52639.12</v>
      </c>
      <c r="F489" s="209">
        <f t="shared" ref="F489:I489" si="256">F490+F493+F496+F499+F501</f>
        <v>55000</v>
      </c>
      <c r="G489" s="209">
        <f t="shared" si="256"/>
        <v>58000</v>
      </c>
      <c r="H489" s="209">
        <f t="shared" si="256"/>
        <v>0</v>
      </c>
      <c r="I489" s="209">
        <f t="shared" si="256"/>
        <v>0</v>
      </c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  <c r="AA489" s="95"/>
      <c r="AB489" s="95"/>
      <c r="AC489" s="95"/>
      <c r="AD489" s="95"/>
      <c r="AE489" s="95"/>
      <c r="AF489" s="95"/>
      <c r="AG489" s="95"/>
      <c r="AH489" s="95"/>
      <c r="AI489" s="95"/>
      <c r="AJ489" s="95"/>
      <c r="AK489" s="95"/>
      <c r="AL489" s="95"/>
      <c r="AM489" s="95"/>
      <c r="AN489" s="95"/>
      <c r="AO489" s="95"/>
      <c r="AP489" s="95"/>
      <c r="AQ489" s="95"/>
      <c r="AR489" s="95"/>
      <c r="AS489" s="95"/>
      <c r="AT489" s="95"/>
      <c r="AU489" s="95"/>
      <c r="AV489" s="95"/>
      <c r="AW489" s="95"/>
      <c r="AX489" s="95"/>
      <c r="AY489" s="95"/>
      <c r="AZ489" s="95"/>
      <c r="BA489" s="95"/>
      <c r="BB489" s="95"/>
      <c r="BC489" s="95"/>
      <c r="BD489" s="95"/>
      <c r="BE489" s="95"/>
      <c r="BF489" s="95"/>
      <c r="BG489" s="95"/>
    </row>
    <row r="490" spans="1:59" hidden="1">
      <c r="A490" s="53" t="s">
        <v>197</v>
      </c>
      <c r="B490" s="54"/>
      <c r="C490" s="55"/>
      <c r="D490" s="27" t="s">
        <v>62</v>
      </c>
      <c r="E490" s="10">
        <f>SUM(E491:E492)</f>
        <v>38420.730000000003</v>
      </c>
      <c r="F490" s="10">
        <f t="shared" ref="F490:I490" si="257">SUM(F491:F492)</f>
        <v>40000</v>
      </c>
      <c r="G490" s="10">
        <f t="shared" si="257"/>
        <v>40000</v>
      </c>
      <c r="H490" s="10">
        <f t="shared" si="257"/>
        <v>0</v>
      </c>
      <c r="I490" s="10">
        <f t="shared" si="257"/>
        <v>0</v>
      </c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  <c r="AA490" s="96"/>
      <c r="AB490" s="96"/>
      <c r="AC490" s="96"/>
      <c r="AD490" s="96"/>
      <c r="AE490" s="96"/>
      <c r="AF490" s="96"/>
      <c r="AG490" s="96"/>
      <c r="AH490" s="96"/>
      <c r="AI490" s="96"/>
      <c r="AJ490" s="96"/>
      <c r="AK490" s="96"/>
      <c r="AL490" s="96"/>
      <c r="AM490" s="96"/>
      <c r="AN490" s="96"/>
      <c r="AO490" s="96"/>
      <c r="AP490" s="96"/>
      <c r="AQ490" s="96"/>
      <c r="AR490" s="96"/>
      <c r="AS490" s="96"/>
      <c r="AT490" s="96"/>
      <c r="AU490" s="96"/>
      <c r="AV490" s="96"/>
      <c r="AW490" s="96"/>
      <c r="AX490" s="96"/>
      <c r="AY490" s="96"/>
      <c r="AZ490" s="96"/>
      <c r="BA490" s="96"/>
      <c r="BB490" s="96"/>
      <c r="BC490" s="96"/>
      <c r="BD490" s="96"/>
      <c r="BE490" s="96"/>
      <c r="BF490" s="96"/>
      <c r="BG490" s="96"/>
    </row>
    <row r="491" spans="1:59" hidden="1">
      <c r="A491" s="56" t="s">
        <v>95</v>
      </c>
      <c r="B491" s="57"/>
      <c r="C491" s="58"/>
      <c r="D491" s="28" t="s">
        <v>63</v>
      </c>
      <c r="E491" s="12">
        <v>0</v>
      </c>
      <c r="F491" s="12">
        <v>0</v>
      </c>
      <c r="G491" s="12">
        <v>0</v>
      </c>
      <c r="H491" s="12">
        <f t="shared" si="248"/>
        <v>0</v>
      </c>
      <c r="I491" s="12">
        <f t="shared" si="249"/>
        <v>0</v>
      </c>
      <c r="J491" s="89"/>
      <c r="K491" s="89"/>
      <c r="L491" s="97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  <c r="AB491" s="89"/>
      <c r="AC491" s="89"/>
      <c r="AD491" s="89"/>
      <c r="AE491" s="89"/>
      <c r="AF491" s="89"/>
      <c r="AG491" s="89"/>
      <c r="AH491" s="89"/>
      <c r="AI491" s="89"/>
      <c r="AJ491" s="89"/>
      <c r="AK491" s="89"/>
      <c r="AL491" s="89"/>
      <c r="AM491" s="89"/>
      <c r="AN491" s="89"/>
      <c r="AO491" s="89"/>
      <c r="AP491" s="89"/>
      <c r="AQ491" s="89"/>
      <c r="AR491" s="89"/>
      <c r="AS491" s="89"/>
      <c r="AT491" s="89"/>
      <c r="AU491" s="89"/>
      <c r="AV491" s="89"/>
      <c r="AW491" s="89"/>
      <c r="AX491" s="89"/>
      <c r="AY491" s="89"/>
      <c r="AZ491" s="89"/>
      <c r="BA491" s="89"/>
      <c r="BB491" s="89"/>
      <c r="BC491" s="89"/>
      <c r="BD491" s="89"/>
      <c r="BE491" s="89"/>
      <c r="BF491" s="89"/>
      <c r="BG491" s="89"/>
    </row>
    <row r="492" spans="1:59" hidden="1">
      <c r="A492" s="56" t="s">
        <v>96</v>
      </c>
      <c r="B492" s="57"/>
      <c r="C492" s="58"/>
      <c r="D492" s="28" t="s">
        <v>65</v>
      </c>
      <c r="E492" s="12">
        <v>38420.730000000003</v>
      </c>
      <c r="F492" s="12">
        <v>40000</v>
      </c>
      <c r="G492" s="12">
        <v>40000</v>
      </c>
      <c r="H492" s="12">
        <v>0</v>
      </c>
      <c r="I492" s="12">
        <v>0</v>
      </c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  <c r="AB492" s="89"/>
      <c r="AC492" s="89"/>
      <c r="AD492" s="89"/>
      <c r="AE492" s="89"/>
      <c r="AF492" s="89"/>
      <c r="AG492" s="89"/>
      <c r="AH492" s="89"/>
      <c r="AI492" s="89"/>
      <c r="AJ492" s="89"/>
      <c r="AK492" s="89"/>
      <c r="AL492" s="89"/>
      <c r="AM492" s="89"/>
      <c r="AN492" s="89"/>
      <c r="AO492" s="89"/>
      <c r="AP492" s="89"/>
      <c r="AQ492" s="89"/>
      <c r="AR492" s="89"/>
      <c r="AS492" s="89"/>
      <c r="AT492" s="89"/>
      <c r="AU492" s="89"/>
      <c r="AV492" s="89"/>
      <c r="AW492" s="89"/>
      <c r="AX492" s="89"/>
      <c r="AY492" s="89"/>
      <c r="AZ492" s="89"/>
      <c r="BA492" s="89"/>
      <c r="BB492" s="89"/>
      <c r="BC492" s="89"/>
      <c r="BD492" s="89"/>
      <c r="BE492" s="89"/>
      <c r="BF492" s="89"/>
      <c r="BG492" s="89"/>
    </row>
    <row r="493" spans="1:59" hidden="1">
      <c r="A493" s="53" t="s">
        <v>198</v>
      </c>
      <c r="B493" s="54"/>
      <c r="C493" s="55"/>
      <c r="D493" s="27" t="s">
        <v>67</v>
      </c>
      <c r="E493" s="10">
        <f>SUM(E494:E495)</f>
        <v>7793.21</v>
      </c>
      <c r="F493" s="10">
        <f t="shared" ref="F493:I493" si="258">SUM(F494:F495)</f>
        <v>1000</v>
      </c>
      <c r="G493" s="10">
        <f t="shared" si="258"/>
        <v>1000</v>
      </c>
      <c r="H493" s="10">
        <f t="shared" si="258"/>
        <v>0</v>
      </c>
      <c r="I493" s="10">
        <f t="shared" si="258"/>
        <v>0</v>
      </c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  <c r="AA493" s="96"/>
      <c r="AB493" s="96"/>
      <c r="AC493" s="96"/>
      <c r="AD493" s="96"/>
      <c r="AE493" s="96"/>
      <c r="AF493" s="96"/>
      <c r="AG493" s="96"/>
      <c r="AH493" s="96"/>
      <c r="AI493" s="96"/>
      <c r="AJ493" s="96"/>
      <c r="AK493" s="96"/>
      <c r="AL493" s="96"/>
      <c r="AM493" s="96"/>
      <c r="AN493" s="96"/>
      <c r="AO493" s="96"/>
      <c r="AP493" s="96"/>
      <c r="AQ493" s="96"/>
      <c r="AR493" s="96"/>
      <c r="AS493" s="96"/>
      <c r="AT493" s="96"/>
      <c r="AU493" s="96"/>
      <c r="AV493" s="96"/>
      <c r="AW493" s="96"/>
      <c r="AX493" s="96"/>
      <c r="AY493" s="96"/>
      <c r="AZ493" s="96"/>
      <c r="BA493" s="96"/>
      <c r="BB493" s="96"/>
      <c r="BC493" s="96"/>
      <c r="BD493" s="96"/>
      <c r="BE493" s="96"/>
      <c r="BF493" s="96"/>
      <c r="BG493" s="96"/>
    </row>
    <row r="494" spans="1:59" ht="24" hidden="1">
      <c r="A494" s="56" t="s">
        <v>199</v>
      </c>
      <c r="B494" s="57"/>
      <c r="C494" s="58"/>
      <c r="D494" s="28" t="s">
        <v>68</v>
      </c>
      <c r="E494" s="12">
        <v>0</v>
      </c>
      <c r="F494" s="12">
        <v>0</v>
      </c>
      <c r="G494" s="12">
        <v>0</v>
      </c>
      <c r="H494" s="12">
        <f t="shared" si="248"/>
        <v>0</v>
      </c>
      <c r="I494" s="12">
        <f t="shared" si="249"/>
        <v>0</v>
      </c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  <c r="AB494" s="89"/>
      <c r="AC494" s="89"/>
      <c r="AD494" s="89"/>
      <c r="AE494" s="89"/>
      <c r="AF494" s="89"/>
      <c r="AG494" s="89"/>
      <c r="AH494" s="89"/>
      <c r="AI494" s="89"/>
      <c r="AJ494" s="89"/>
      <c r="AK494" s="89"/>
      <c r="AL494" s="89"/>
      <c r="AM494" s="89"/>
      <c r="AN494" s="89"/>
      <c r="AO494" s="89"/>
      <c r="AP494" s="89"/>
      <c r="AQ494" s="89"/>
      <c r="AR494" s="89"/>
      <c r="AS494" s="89"/>
      <c r="AT494" s="89"/>
      <c r="AU494" s="89"/>
      <c r="AV494" s="89"/>
      <c r="AW494" s="89"/>
      <c r="AX494" s="89"/>
      <c r="AY494" s="89"/>
      <c r="AZ494" s="89"/>
      <c r="BA494" s="89"/>
      <c r="BB494" s="89"/>
      <c r="BC494" s="89"/>
      <c r="BD494" s="89"/>
      <c r="BE494" s="89"/>
      <c r="BF494" s="89"/>
      <c r="BG494" s="89"/>
    </row>
    <row r="495" spans="1:59" hidden="1">
      <c r="A495" s="56">
        <v>3225</v>
      </c>
      <c r="B495" s="57"/>
      <c r="C495" s="58"/>
      <c r="D495" s="28" t="s">
        <v>91</v>
      </c>
      <c r="E495" s="12">
        <v>7793.21</v>
      </c>
      <c r="F495" s="12">
        <v>1000</v>
      </c>
      <c r="G495" s="12">
        <v>1000</v>
      </c>
      <c r="H495" s="12">
        <v>0</v>
      </c>
      <c r="I495" s="12">
        <v>0</v>
      </c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  <c r="AA495" s="89"/>
      <c r="AB495" s="89"/>
      <c r="AC495" s="89"/>
      <c r="AD495" s="89"/>
      <c r="AE495" s="89"/>
      <c r="AF495" s="89"/>
      <c r="AG495" s="89"/>
      <c r="AH495" s="89"/>
      <c r="AI495" s="89"/>
      <c r="AJ495" s="89"/>
      <c r="AK495" s="89"/>
      <c r="AL495" s="89"/>
      <c r="AM495" s="89"/>
      <c r="AN495" s="89"/>
      <c r="AO495" s="89"/>
      <c r="AP495" s="89"/>
      <c r="AQ495" s="89"/>
      <c r="AR495" s="89"/>
      <c r="AS495" s="89"/>
      <c r="AT495" s="89"/>
      <c r="AU495" s="89"/>
      <c r="AV495" s="89"/>
      <c r="AW495" s="89"/>
      <c r="AX495" s="89"/>
      <c r="AY495" s="89"/>
      <c r="AZ495" s="89"/>
      <c r="BA495" s="89"/>
      <c r="BB495" s="89"/>
      <c r="BC495" s="89"/>
      <c r="BD495" s="89"/>
      <c r="BE495" s="89"/>
      <c r="BF495" s="89"/>
      <c r="BG495" s="89"/>
    </row>
    <row r="496" spans="1:59" hidden="1">
      <c r="A496" s="53" t="s">
        <v>200</v>
      </c>
      <c r="B496" s="54"/>
      <c r="C496" s="55"/>
      <c r="D496" s="27" t="s">
        <v>74</v>
      </c>
      <c r="E496" s="10">
        <f>SUM(E497:E498)</f>
        <v>0</v>
      </c>
      <c r="F496" s="10">
        <f t="shared" ref="F496:I496" si="259">SUM(F497:F498)</f>
        <v>0</v>
      </c>
      <c r="G496" s="10">
        <f t="shared" si="259"/>
        <v>5000</v>
      </c>
      <c r="H496" s="10">
        <f t="shared" si="259"/>
        <v>0</v>
      </c>
      <c r="I496" s="10">
        <f t="shared" si="259"/>
        <v>0</v>
      </c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  <c r="AA496" s="96"/>
      <c r="AB496" s="96"/>
      <c r="AC496" s="96"/>
      <c r="AD496" s="96"/>
      <c r="AE496" s="96"/>
      <c r="AF496" s="96"/>
      <c r="AG496" s="96"/>
      <c r="AH496" s="96"/>
      <c r="AI496" s="96"/>
      <c r="AJ496" s="96"/>
      <c r="AK496" s="96"/>
      <c r="AL496" s="96"/>
      <c r="AM496" s="96"/>
      <c r="AN496" s="96"/>
      <c r="AO496" s="96"/>
      <c r="AP496" s="96"/>
      <c r="AQ496" s="96"/>
      <c r="AR496" s="96"/>
      <c r="AS496" s="96"/>
      <c r="AT496" s="96"/>
      <c r="AU496" s="96"/>
      <c r="AV496" s="96"/>
      <c r="AW496" s="96"/>
      <c r="AX496" s="96"/>
      <c r="AY496" s="96"/>
      <c r="AZ496" s="96"/>
      <c r="BA496" s="96"/>
      <c r="BB496" s="96"/>
      <c r="BC496" s="96"/>
      <c r="BD496" s="96"/>
      <c r="BE496" s="96"/>
      <c r="BF496" s="96"/>
      <c r="BG496" s="96"/>
    </row>
    <row r="497" spans="1:59" hidden="1">
      <c r="A497" s="56" t="s">
        <v>201</v>
      </c>
      <c r="B497" s="57"/>
      <c r="C497" s="58"/>
      <c r="D497" s="28" t="s">
        <v>75</v>
      </c>
      <c r="E497" s="12">
        <v>0</v>
      </c>
      <c r="F497" s="12">
        <v>0</v>
      </c>
      <c r="G497" s="12">
        <v>0</v>
      </c>
      <c r="H497" s="12">
        <f t="shared" si="248"/>
        <v>0</v>
      </c>
      <c r="I497" s="12">
        <f t="shared" si="249"/>
        <v>0</v>
      </c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  <c r="AA497" s="89"/>
      <c r="AB497" s="89"/>
      <c r="AC497" s="89"/>
      <c r="AD497" s="89"/>
      <c r="AE497" s="89"/>
      <c r="AF497" s="89"/>
      <c r="AG497" s="89"/>
      <c r="AH497" s="89"/>
      <c r="AI497" s="89"/>
      <c r="AJ497" s="89"/>
      <c r="AK497" s="89"/>
      <c r="AL497" s="89"/>
      <c r="AM497" s="89"/>
      <c r="AN497" s="89"/>
      <c r="AO497" s="89"/>
      <c r="AP497" s="89"/>
      <c r="AQ497" s="89"/>
      <c r="AR497" s="89"/>
      <c r="AS497" s="89"/>
      <c r="AT497" s="89"/>
      <c r="AU497" s="89"/>
      <c r="AV497" s="89"/>
      <c r="AW497" s="89"/>
      <c r="AX497" s="89"/>
      <c r="AY497" s="89"/>
      <c r="AZ497" s="89"/>
      <c r="BA497" s="89"/>
      <c r="BB497" s="89"/>
      <c r="BC497" s="89"/>
      <c r="BD497" s="89"/>
      <c r="BE497" s="89"/>
      <c r="BF497" s="89"/>
      <c r="BG497" s="89"/>
    </row>
    <row r="498" spans="1:59" hidden="1">
      <c r="A498" s="56">
        <v>3237</v>
      </c>
      <c r="B498" s="57"/>
      <c r="C498" s="58"/>
      <c r="D498" s="28" t="s">
        <v>81</v>
      </c>
      <c r="E498" s="12">
        <v>0</v>
      </c>
      <c r="F498" s="12">
        <v>0</v>
      </c>
      <c r="G498" s="12">
        <v>5000</v>
      </c>
      <c r="H498" s="12">
        <v>0</v>
      </c>
      <c r="I498" s="12">
        <f>H498</f>
        <v>0</v>
      </c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  <c r="AA498" s="89"/>
      <c r="AB498" s="89"/>
      <c r="AC498" s="89"/>
      <c r="AD498" s="89"/>
      <c r="AE498" s="89"/>
      <c r="AF498" s="89"/>
      <c r="AG498" s="89"/>
      <c r="AH498" s="89"/>
      <c r="AI498" s="89"/>
      <c r="AJ498" s="89"/>
      <c r="AK498" s="89"/>
      <c r="AL498" s="89"/>
      <c r="AM498" s="89"/>
      <c r="AN498" s="89"/>
      <c r="AO498" s="89"/>
      <c r="AP498" s="89"/>
      <c r="AQ498" s="89"/>
      <c r="AR498" s="89"/>
      <c r="AS498" s="89"/>
      <c r="AT498" s="89"/>
      <c r="AU498" s="89"/>
      <c r="AV498" s="89"/>
      <c r="AW498" s="89"/>
      <c r="AX498" s="89"/>
      <c r="AY498" s="89"/>
      <c r="AZ498" s="89"/>
      <c r="BA498" s="89"/>
      <c r="BB498" s="89"/>
      <c r="BC498" s="89"/>
      <c r="BD498" s="89"/>
      <c r="BE498" s="89"/>
      <c r="BF498" s="89"/>
      <c r="BG498" s="89"/>
    </row>
    <row r="499" spans="1:59" ht="24" hidden="1">
      <c r="A499" s="53" t="s">
        <v>202</v>
      </c>
      <c r="B499" s="54"/>
      <c r="C499" s="55"/>
      <c r="D499" s="27" t="s">
        <v>203</v>
      </c>
      <c r="E499" s="10">
        <f>E500</f>
        <v>6425.18</v>
      </c>
      <c r="F499" s="10">
        <f t="shared" ref="F499:I499" si="260">F500</f>
        <v>10000</v>
      </c>
      <c r="G499" s="10">
        <f t="shared" si="260"/>
        <v>8000</v>
      </c>
      <c r="H499" s="10">
        <f t="shared" si="260"/>
        <v>0</v>
      </c>
      <c r="I499" s="10">
        <f t="shared" si="260"/>
        <v>0</v>
      </c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  <c r="AA499" s="96"/>
      <c r="AB499" s="96"/>
      <c r="AC499" s="96"/>
      <c r="AD499" s="96"/>
      <c r="AE499" s="96"/>
      <c r="AF499" s="96"/>
      <c r="AG499" s="96"/>
      <c r="AH499" s="96"/>
      <c r="AI499" s="96"/>
      <c r="AJ499" s="96"/>
      <c r="AK499" s="96"/>
      <c r="AL499" s="96"/>
      <c r="AM499" s="96"/>
      <c r="AN499" s="96"/>
      <c r="AO499" s="96"/>
      <c r="AP499" s="96"/>
      <c r="AQ499" s="96"/>
      <c r="AR499" s="96"/>
      <c r="AS499" s="96"/>
      <c r="AT499" s="96"/>
      <c r="AU499" s="96"/>
      <c r="AV499" s="96"/>
      <c r="AW499" s="96"/>
      <c r="AX499" s="96"/>
      <c r="AY499" s="96"/>
      <c r="AZ499" s="96"/>
      <c r="BA499" s="96"/>
      <c r="BB499" s="96"/>
      <c r="BC499" s="96"/>
      <c r="BD499" s="96"/>
      <c r="BE499" s="96"/>
      <c r="BF499" s="96"/>
      <c r="BG499" s="96"/>
    </row>
    <row r="500" spans="1:59" ht="24" hidden="1">
      <c r="A500" s="56" t="s">
        <v>204</v>
      </c>
      <c r="B500" s="57"/>
      <c r="C500" s="58"/>
      <c r="D500" s="28" t="s">
        <v>203</v>
      </c>
      <c r="E500" s="12">
        <v>6425.18</v>
      </c>
      <c r="F500" s="12">
        <v>10000</v>
      </c>
      <c r="G500" s="12">
        <v>8000</v>
      </c>
      <c r="H500" s="12">
        <v>0</v>
      </c>
      <c r="I500" s="12">
        <v>0</v>
      </c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  <c r="AA500" s="89"/>
      <c r="AB500" s="89"/>
      <c r="AC500" s="89"/>
      <c r="AD500" s="89"/>
      <c r="AE500" s="89"/>
      <c r="AF500" s="89"/>
      <c r="AG500" s="89"/>
      <c r="AH500" s="89"/>
      <c r="AI500" s="89"/>
      <c r="AJ500" s="89"/>
      <c r="AK500" s="89"/>
      <c r="AL500" s="89"/>
      <c r="AM500" s="89"/>
      <c r="AN500" s="89"/>
      <c r="AO500" s="89"/>
      <c r="AP500" s="89"/>
      <c r="AQ500" s="89"/>
      <c r="AR500" s="89"/>
      <c r="AS500" s="89"/>
      <c r="AT500" s="89"/>
      <c r="AU500" s="89"/>
      <c r="AV500" s="89"/>
      <c r="AW500" s="89"/>
      <c r="AX500" s="89"/>
      <c r="AY500" s="89"/>
      <c r="AZ500" s="89"/>
      <c r="BA500" s="89"/>
      <c r="BB500" s="89"/>
      <c r="BC500" s="89"/>
      <c r="BD500" s="89"/>
      <c r="BE500" s="89"/>
      <c r="BF500" s="89"/>
      <c r="BG500" s="89"/>
    </row>
    <row r="501" spans="1:59" ht="24" hidden="1">
      <c r="A501" s="53" t="s">
        <v>160</v>
      </c>
      <c r="B501" s="54"/>
      <c r="C501" s="55"/>
      <c r="D501" s="27" t="s">
        <v>84</v>
      </c>
      <c r="E501" s="10">
        <f>SUM(E502:E503)</f>
        <v>0</v>
      </c>
      <c r="F501" s="10">
        <f t="shared" ref="F501:I501" si="261">SUM(F502:F503)</f>
        <v>4000</v>
      </c>
      <c r="G501" s="10">
        <f t="shared" si="261"/>
        <v>4000</v>
      </c>
      <c r="H501" s="10">
        <f t="shared" si="261"/>
        <v>0</v>
      </c>
      <c r="I501" s="10">
        <f t="shared" si="261"/>
        <v>0</v>
      </c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  <c r="AA501" s="96"/>
      <c r="AB501" s="96"/>
      <c r="AC501" s="96"/>
      <c r="AD501" s="96"/>
      <c r="AE501" s="96"/>
      <c r="AF501" s="96"/>
      <c r="AG501" s="96"/>
      <c r="AH501" s="96"/>
      <c r="AI501" s="96"/>
      <c r="AJ501" s="96"/>
      <c r="AK501" s="96"/>
      <c r="AL501" s="96"/>
      <c r="AM501" s="96"/>
      <c r="AN501" s="96"/>
      <c r="AO501" s="96"/>
      <c r="AP501" s="96"/>
      <c r="AQ501" s="96"/>
      <c r="AR501" s="96"/>
      <c r="AS501" s="96"/>
      <c r="AT501" s="96"/>
      <c r="AU501" s="96"/>
      <c r="AV501" s="96"/>
      <c r="AW501" s="96"/>
      <c r="AX501" s="96"/>
      <c r="AY501" s="96"/>
      <c r="AZ501" s="96"/>
      <c r="BA501" s="96"/>
      <c r="BB501" s="96"/>
      <c r="BC501" s="96"/>
      <c r="BD501" s="96"/>
      <c r="BE501" s="96"/>
      <c r="BF501" s="96"/>
      <c r="BG501" s="96"/>
    </row>
    <row r="502" spans="1:59" hidden="1">
      <c r="A502" s="56" t="s">
        <v>205</v>
      </c>
      <c r="B502" s="57"/>
      <c r="C502" s="58"/>
      <c r="D502" s="28" t="s">
        <v>86</v>
      </c>
      <c r="E502" s="12">
        <v>0</v>
      </c>
      <c r="F502" s="12">
        <v>0</v>
      </c>
      <c r="G502" s="12">
        <v>0</v>
      </c>
      <c r="H502" s="12">
        <f t="shared" si="248"/>
        <v>0</v>
      </c>
      <c r="I502" s="12">
        <f t="shared" si="249"/>
        <v>0</v>
      </c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  <c r="AB502" s="89"/>
      <c r="AC502" s="89"/>
      <c r="AD502" s="89"/>
      <c r="AE502" s="89"/>
      <c r="AF502" s="89"/>
      <c r="AG502" s="89"/>
      <c r="AH502" s="89"/>
      <c r="AI502" s="89"/>
      <c r="AJ502" s="89"/>
      <c r="AK502" s="89"/>
      <c r="AL502" s="89"/>
      <c r="AM502" s="89"/>
      <c r="AN502" s="89"/>
      <c r="AO502" s="89"/>
      <c r="AP502" s="89"/>
      <c r="AQ502" s="89"/>
      <c r="AR502" s="89"/>
      <c r="AS502" s="89"/>
      <c r="AT502" s="89"/>
      <c r="AU502" s="89"/>
      <c r="AV502" s="89"/>
      <c r="AW502" s="89"/>
      <c r="AX502" s="89"/>
      <c r="AY502" s="89"/>
      <c r="AZ502" s="89"/>
      <c r="BA502" s="89"/>
      <c r="BB502" s="89"/>
      <c r="BC502" s="89"/>
      <c r="BD502" s="89"/>
      <c r="BE502" s="89"/>
      <c r="BF502" s="89"/>
      <c r="BG502" s="89"/>
    </row>
    <row r="503" spans="1:59" ht="24" hidden="1">
      <c r="A503" s="56" t="s">
        <v>161</v>
      </c>
      <c r="B503" s="57"/>
      <c r="C503" s="58"/>
      <c r="D503" s="28" t="s">
        <v>84</v>
      </c>
      <c r="E503" s="12">
        <v>0</v>
      </c>
      <c r="F503" s="12">
        <v>4000</v>
      </c>
      <c r="G503" s="12">
        <v>4000</v>
      </c>
      <c r="H503" s="12">
        <v>0</v>
      </c>
      <c r="I503" s="12">
        <v>0</v>
      </c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  <c r="AB503" s="89"/>
      <c r="AC503" s="89"/>
      <c r="AD503" s="89"/>
      <c r="AE503" s="89"/>
      <c r="AF503" s="89"/>
      <c r="AG503" s="89"/>
      <c r="AH503" s="89"/>
      <c r="AI503" s="89"/>
      <c r="AJ503" s="89"/>
      <c r="AK503" s="89"/>
      <c r="AL503" s="89"/>
      <c r="AM503" s="89"/>
      <c r="AN503" s="89"/>
      <c r="AO503" s="89"/>
      <c r="AP503" s="89"/>
      <c r="AQ503" s="89"/>
      <c r="AR503" s="89"/>
      <c r="AS503" s="89"/>
      <c r="AT503" s="89"/>
      <c r="AU503" s="89"/>
      <c r="AV503" s="89"/>
      <c r="AW503" s="89"/>
      <c r="AX503" s="89"/>
      <c r="AY503" s="89"/>
      <c r="AZ503" s="89"/>
      <c r="BA503" s="89"/>
      <c r="BB503" s="89"/>
      <c r="BC503" s="89"/>
      <c r="BD503" s="89"/>
      <c r="BE503" s="89"/>
      <c r="BF503" s="89"/>
      <c r="BG503" s="89"/>
    </row>
    <row r="504" spans="1:59" ht="15" customHeight="1">
      <c r="A504" s="331" t="s">
        <v>196</v>
      </c>
      <c r="B504" s="331"/>
      <c r="C504" s="331"/>
      <c r="D504" s="51" t="s">
        <v>275</v>
      </c>
      <c r="E504" s="14">
        <f>E505+E521</f>
        <v>38550.9</v>
      </c>
      <c r="F504" s="14">
        <f t="shared" ref="F504:I504" si="262">F505+F521</f>
        <v>20000</v>
      </c>
      <c r="G504" s="14">
        <f t="shared" si="262"/>
        <v>10000</v>
      </c>
      <c r="H504" s="14">
        <f t="shared" si="262"/>
        <v>68000</v>
      </c>
      <c r="I504" s="14">
        <f t="shared" si="262"/>
        <v>68000</v>
      </c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  <c r="AB504" s="89"/>
      <c r="AC504" s="89"/>
      <c r="AD504" s="89"/>
      <c r="AE504" s="89"/>
      <c r="AF504" s="89"/>
      <c r="AG504" s="89"/>
      <c r="AH504" s="89"/>
      <c r="AI504" s="89"/>
      <c r="AJ504" s="89"/>
      <c r="AK504" s="89"/>
      <c r="AL504" s="89"/>
      <c r="AM504" s="89"/>
      <c r="AN504" s="89"/>
      <c r="AO504" s="89"/>
      <c r="AP504" s="89"/>
      <c r="AQ504" s="89"/>
      <c r="AR504" s="89"/>
      <c r="AS504" s="89"/>
      <c r="AT504" s="89"/>
      <c r="AU504" s="89"/>
      <c r="AV504" s="89"/>
      <c r="AW504" s="89"/>
      <c r="AX504" s="89"/>
      <c r="AY504" s="89"/>
      <c r="AZ504" s="89"/>
      <c r="BA504" s="89"/>
      <c r="BB504" s="89"/>
      <c r="BC504" s="89"/>
      <c r="BD504" s="89"/>
      <c r="BE504" s="89"/>
      <c r="BF504" s="89"/>
      <c r="BG504" s="89"/>
    </row>
    <row r="505" spans="1:59">
      <c r="A505" s="59" t="s">
        <v>158</v>
      </c>
      <c r="B505" s="85"/>
      <c r="C505" s="86"/>
      <c r="D505" s="75" t="s">
        <v>51</v>
      </c>
      <c r="E505" s="6">
        <f>E506</f>
        <v>33861.26</v>
      </c>
      <c r="F505" s="6">
        <f t="shared" ref="F505:I505" si="263">F506</f>
        <v>20000</v>
      </c>
      <c r="G505" s="6">
        <f t="shared" si="263"/>
        <v>10000</v>
      </c>
      <c r="H505" s="6">
        <f t="shared" si="263"/>
        <v>68000</v>
      </c>
      <c r="I505" s="6">
        <f t="shared" si="263"/>
        <v>68000</v>
      </c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  <c r="AA505" s="89"/>
      <c r="AB505" s="89"/>
      <c r="AC505" s="89"/>
      <c r="AD505" s="89"/>
      <c r="AE505" s="89"/>
      <c r="AF505" s="89"/>
      <c r="AG505" s="89"/>
      <c r="AH505" s="89"/>
      <c r="AI505" s="89"/>
      <c r="AJ505" s="89"/>
      <c r="AK505" s="89"/>
      <c r="AL505" s="89"/>
      <c r="AM505" s="89"/>
      <c r="AN505" s="89"/>
      <c r="AO505" s="89"/>
      <c r="AP505" s="89"/>
      <c r="AQ505" s="89"/>
      <c r="AR505" s="89"/>
      <c r="AS505" s="89"/>
      <c r="AT505" s="89"/>
      <c r="AU505" s="89"/>
      <c r="AV505" s="89"/>
      <c r="AW505" s="89"/>
      <c r="AX505" s="89"/>
      <c r="AY505" s="89"/>
      <c r="AZ505" s="89"/>
      <c r="BA505" s="89"/>
      <c r="BB505" s="89"/>
      <c r="BC505" s="89"/>
      <c r="BD505" s="89"/>
      <c r="BE505" s="89"/>
      <c r="BF505" s="89"/>
      <c r="BG505" s="89"/>
    </row>
    <row r="506" spans="1:59" s="89" customFormat="1">
      <c r="A506" s="262" t="s">
        <v>159</v>
      </c>
      <c r="B506" s="279"/>
      <c r="C506" s="280"/>
      <c r="D506" s="269" t="s">
        <v>61</v>
      </c>
      <c r="E506" s="209">
        <f>E507+E510+E513+E516+E518</f>
        <v>33861.26</v>
      </c>
      <c r="F506" s="209">
        <f t="shared" ref="F506:I506" si="264">F507+F510+F513+F516+F518</f>
        <v>20000</v>
      </c>
      <c r="G506" s="209">
        <f t="shared" si="264"/>
        <v>10000</v>
      </c>
      <c r="H506" s="209">
        <f t="shared" si="264"/>
        <v>68000</v>
      </c>
      <c r="I506" s="209">
        <f t="shared" si="264"/>
        <v>68000</v>
      </c>
    </row>
    <row r="507" spans="1:59" hidden="1">
      <c r="A507" s="53" t="s">
        <v>197</v>
      </c>
      <c r="B507" s="54"/>
      <c r="C507" s="55"/>
      <c r="D507" s="27" t="s">
        <v>62</v>
      </c>
      <c r="E507" s="10">
        <f>SUM(E508:E509)</f>
        <v>0</v>
      </c>
      <c r="F507" s="10">
        <f t="shared" ref="F507:I507" si="265">SUM(F508:F509)</f>
        <v>15000</v>
      </c>
      <c r="G507" s="10">
        <f t="shared" si="265"/>
        <v>5000</v>
      </c>
      <c r="H507" s="10">
        <f t="shared" si="265"/>
        <v>45000</v>
      </c>
      <c r="I507" s="10">
        <f t="shared" si="265"/>
        <v>45000</v>
      </c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  <c r="AA507" s="89"/>
      <c r="AB507" s="89"/>
      <c r="AC507" s="89"/>
      <c r="AD507" s="89"/>
      <c r="AE507" s="89"/>
      <c r="AF507" s="89"/>
      <c r="AG507" s="89"/>
      <c r="AH507" s="89"/>
      <c r="AI507" s="89"/>
      <c r="AJ507" s="89"/>
      <c r="AK507" s="89"/>
      <c r="AL507" s="89"/>
      <c r="AM507" s="89"/>
      <c r="AN507" s="89"/>
      <c r="AO507" s="89"/>
      <c r="AP507" s="89"/>
      <c r="AQ507" s="89"/>
      <c r="AR507" s="89"/>
      <c r="AS507" s="89"/>
      <c r="AT507" s="89"/>
      <c r="AU507" s="89"/>
      <c r="AV507" s="89"/>
      <c r="AW507" s="89"/>
      <c r="AX507" s="89"/>
      <c r="AY507" s="89"/>
      <c r="AZ507" s="89"/>
      <c r="BA507" s="89"/>
      <c r="BB507" s="89"/>
      <c r="BC507" s="89"/>
      <c r="BD507" s="89"/>
      <c r="BE507" s="89"/>
      <c r="BF507" s="89"/>
      <c r="BG507" s="89"/>
    </row>
    <row r="508" spans="1:59" hidden="1">
      <c r="A508" s="56" t="s">
        <v>95</v>
      </c>
      <c r="B508" s="57"/>
      <c r="C508" s="58"/>
      <c r="D508" s="28" t="s">
        <v>63</v>
      </c>
      <c r="E508" s="12">
        <v>0</v>
      </c>
      <c r="F508" s="12">
        <v>0</v>
      </c>
      <c r="G508" s="12">
        <v>0</v>
      </c>
      <c r="H508" s="12">
        <f t="shared" ref="H508:H519" si="266">G508</f>
        <v>0</v>
      </c>
      <c r="I508" s="12">
        <f t="shared" ref="I508:I519" si="267">G508</f>
        <v>0</v>
      </c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  <c r="AA508" s="89"/>
      <c r="AB508" s="89"/>
      <c r="AC508" s="89"/>
      <c r="AD508" s="89"/>
      <c r="AE508" s="89"/>
      <c r="AF508" s="89"/>
      <c r="AG508" s="89"/>
      <c r="AH508" s="89"/>
      <c r="AI508" s="89"/>
      <c r="AJ508" s="89"/>
      <c r="AK508" s="89"/>
      <c r="AL508" s="89"/>
      <c r="AM508" s="89"/>
      <c r="AN508" s="89"/>
      <c r="AO508" s="89"/>
      <c r="AP508" s="89"/>
      <c r="AQ508" s="89"/>
      <c r="AR508" s="89"/>
      <c r="AS508" s="89"/>
      <c r="AT508" s="89"/>
      <c r="AU508" s="89"/>
      <c r="AV508" s="89"/>
      <c r="AW508" s="89"/>
      <c r="AX508" s="89"/>
      <c r="AY508" s="89"/>
      <c r="AZ508" s="89"/>
      <c r="BA508" s="89"/>
      <c r="BB508" s="89"/>
      <c r="BC508" s="89"/>
      <c r="BD508" s="89"/>
      <c r="BE508" s="89"/>
      <c r="BF508" s="89"/>
      <c r="BG508" s="89"/>
    </row>
    <row r="509" spans="1:59" hidden="1">
      <c r="A509" s="56" t="s">
        <v>96</v>
      </c>
      <c r="B509" s="57"/>
      <c r="C509" s="58"/>
      <c r="D509" s="28" t="s">
        <v>65</v>
      </c>
      <c r="E509" s="12">
        <v>0</v>
      </c>
      <c r="F509" s="12">
        <v>15000</v>
      </c>
      <c r="G509" s="12">
        <v>5000</v>
      </c>
      <c r="H509" s="12">
        <v>45000</v>
      </c>
      <c r="I509" s="12">
        <v>45000</v>
      </c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  <c r="AA509" s="89"/>
      <c r="AB509" s="89"/>
      <c r="AC509" s="89"/>
      <c r="AD509" s="89"/>
      <c r="AE509" s="89"/>
      <c r="AF509" s="89"/>
      <c r="AG509" s="89"/>
      <c r="AH509" s="89"/>
      <c r="AI509" s="89"/>
      <c r="AJ509" s="89"/>
      <c r="AK509" s="89"/>
      <c r="AL509" s="89"/>
      <c r="AM509" s="89"/>
      <c r="AN509" s="89"/>
      <c r="AO509" s="89"/>
      <c r="AP509" s="89"/>
      <c r="AQ509" s="89"/>
      <c r="AR509" s="89"/>
      <c r="AS509" s="89"/>
      <c r="AT509" s="89"/>
      <c r="AU509" s="89"/>
      <c r="AV509" s="89"/>
      <c r="AW509" s="89"/>
      <c r="AX509" s="89"/>
      <c r="AY509" s="89"/>
      <c r="AZ509" s="89"/>
      <c r="BA509" s="89"/>
      <c r="BB509" s="89"/>
      <c r="BC509" s="89"/>
      <c r="BD509" s="89"/>
      <c r="BE509" s="89"/>
      <c r="BF509" s="89"/>
      <c r="BG509" s="89"/>
    </row>
    <row r="510" spans="1:59" hidden="1">
      <c r="A510" s="53" t="s">
        <v>198</v>
      </c>
      <c r="B510" s="54"/>
      <c r="C510" s="55"/>
      <c r="D510" s="27" t="s">
        <v>67</v>
      </c>
      <c r="E510" s="10">
        <f>SUM(E511:E512)</f>
        <v>0</v>
      </c>
      <c r="F510" s="10">
        <f t="shared" ref="F510" si="268">F511</f>
        <v>0</v>
      </c>
      <c r="G510" s="10">
        <f>G511+G512</f>
        <v>0</v>
      </c>
      <c r="H510" s="10">
        <f t="shared" ref="H510:I510" si="269">H511+H512</f>
        <v>1000</v>
      </c>
      <c r="I510" s="10">
        <f t="shared" si="269"/>
        <v>1000</v>
      </c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  <c r="AA510" s="89"/>
      <c r="AB510" s="89"/>
      <c r="AC510" s="89"/>
      <c r="AD510" s="89"/>
      <c r="AE510" s="89"/>
      <c r="AF510" s="89"/>
      <c r="AG510" s="89"/>
      <c r="AH510" s="89"/>
      <c r="AI510" s="89"/>
      <c r="AJ510" s="89"/>
      <c r="AK510" s="89"/>
      <c r="AL510" s="89"/>
      <c r="AM510" s="89"/>
      <c r="AN510" s="89"/>
      <c r="AO510" s="89"/>
      <c r="AP510" s="89"/>
      <c r="AQ510" s="89"/>
      <c r="AR510" s="89"/>
      <c r="AS510" s="89"/>
      <c r="AT510" s="89"/>
      <c r="AU510" s="89"/>
      <c r="AV510" s="89"/>
      <c r="AW510" s="89"/>
      <c r="AX510" s="89"/>
      <c r="AY510" s="89"/>
      <c r="AZ510" s="89"/>
      <c r="BA510" s="89"/>
      <c r="BB510" s="89"/>
      <c r="BC510" s="89"/>
      <c r="BD510" s="89"/>
      <c r="BE510" s="89"/>
      <c r="BF510" s="89"/>
      <c r="BG510" s="89"/>
    </row>
    <row r="511" spans="1:59" ht="24" hidden="1">
      <c r="A511" s="56" t="s">
        <v>199</v>
      </c>
      <c r="B511" s="57"/>
      <c r="C511" s="58"/>
      <c r="D511" s="28" t="s">
        <v>68</v>
      </c>
      <c r="E511" s="12">
        <v>0</v>
      </c>
      <c r="F511" s="12">
        <v>0</v>
      </c>
      <c r="G511" s="12">
        <v>0</v>
      </c>
      <c r="H511" s="12">
        <f t="shared" si="266"/>
        <v>0</v>
      </c>
      <c r="I511" s="12">
        <f t="shared" si="267"/>
        <v>0</v>
      </c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  <c r="AA511" s="89"/>
      <c r="AB511" s="89"/>
      <c r="AC511" s="89"/>
      <c r="AD511" s="89"/>
      <c r="AE511" s="89"/>
      <c r="AF511" s="89"/>
      <c r="AG511" s="89"/>
      <c r="AH511" s="89"/>
      <c r="AI511" s="89"/>
      <c r="AJ511" s="89"/>
      <c r="AK511" s="89"/>
      <c r="AL511" s="89"/>
      <c r="AM511" s="89"/>
      <c r="AN511" s="89"/>
      <c r="AO511" s="89"/>
      <c r="AP511" s="89"/>
      <c r="AQ511" s="89"/>
      <c r="AR511" s="89"/>
      <c r="AS511" s="89"/>
      <c r="AT511" s="89"/>
      <c r="AU511" s="89"/>
      <c r="AV511" s="89"/>
      <c r="AW511" s="89"/>
      <c r="AX511" s="89"/>
      <c r="AY511" s="89"/>
      <c r="AZ511" s="89"/>
      <c r="BA511" s="89"/>
      <c r="BB511" s="89"/>
      <c r="BC511" s="89"/>
      <c r="BD511" s="89"/>
      <c r="BE511" s="89"/>
      <c r="BF511" s="89"/>
      <c r="BG511" s="89"/>
    </row>
    <row r="512" spans="1:59" hidden="1">
      <c r="A512" s="56">
        <v>3225</v>
      </c>
      <c r="B512" s="57"/>
      <c r="C512" s="58"/>
      <c r="D512" s="28" t="s">
        <v>91</v>
      </c>
      <c r="E512" s="12">
        <v>0</v>
      </c>
      <c r="F512" s="12">
        <v>0</v>
      </c>
      <c r="G512" s="12">
        <v>0</v>
      </c>
      <c r="H512" s="12">
        <v>1000</v>
      </c>
      <c r="I512" s="12">
        <v>1000</v>
      </c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  <c r="AA512" s="89"/>
      <c r="AB512" s="89"/>
      <c r="AC512" s="89"/>
      <c r="AD512" s="89"/>
      <c r="AE512" s="89"/>
      <c r="AF512" s="89"/>
      <c r="AG512" s="89"/>
      <c r="AH512" s="89"/>
      <c r="AI512" s="89"/>
      <c r="AJ512" s="89"/>
      <c r="AK512" s="89"/>
      <c r="AL512" s="89"/>
      <c r="AM512" s="89"/>
      <c r="AN512" s="89"/>
      <c r="AO512" s="89"/>
      <c r="AP512" s="89"/>
      <c r="AQ512" s="89"/>
      <c r="AR512" s="89"/>
      <c r="AS512" s="89"/>
      <c r="AT512" s="89"/>
      <c r="AU512" s="89"/>
      <c r="AV512" s="89"/>
      <c r="AW512" s="89"/>
      <c r="AX512" s="89"/>
      <c r="AY512" s="89"/>
      <c r="AZ512" s="89"/>
      <c r="BA512" s="89"/>
      <c r="BB512" s="89"/>
      <c r="BC512" s="89"/>
      <c r="BD512" s="89"/>
      <c r="BE512" s="89"/>
      <c r="BF512" s="89"/>
      <c r="BG512" s="89"/>
    </row>
    <row r="513" spans="1:59" hidden="1">
      <c r="A513" s="53" t="s">
        <v>200</v>
      </c>
      <c r="B513" s="54"/>
      <c r="C513" s="55"/>
      <c r="D513" s="27" t="s">
        <v>74</v>
      </c>
      <c r="E513" s="10">
        <f>E514</f>
        <v>0</v>
      </c>
      <c r="F513" s="10">
        <f t="shared" ref="F513:G513" si="270">F514</f>
        <v>0</v>
      </c>
      <c r="G513" s="10">
        <f t="shared" si="270"/>
        <v>0</v>
      </c>
      <c r="H513" s="10">
        <f>SUM(H514:H515)</f>
        <v>5000</v>
      </c>
      <c r="I513" s="10">
        <f>SUM(I514:I515)</f>
        <v>5000</v>
      </c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  <c r="AA513" s="89"/>
      <c r="AB513" s="89"/>
      <c r="AC513" s="89"/>
      <c r="AD513" s="89"/>
      <c r="AE513" s="89"/>
      <c r="AF513" s="89"/>
      <c r="AG513" s="89"/>
      <c r="AH513" s="89"/>
      <c r="AI513" s="89"/>
      <c r="AJ513" s="89"/>
      <c r="AK513" s="89"/>
      <c r="AL513" s="89"/>
      <c r="AM513" s="89"/>
      <c r="AN513" s="89"/>
      <c r="AO513" s="89"/>
      <c r="AP513" s="89"/>
      <c r="AQ513" s="89"/>
      <c r="AR513" s="89"/>
      <c r="AS513" s="89"/>
      <c r="AT513" s="89"/>
      <c r="AU513" s="89"/>
      <c r="AV513" s="89"/>
      <c r="AW513" s="89"/>
      <c r="AX513" s="89"/>
      <c r="AY513" s="89"/>
      <c r="AZ513" s="89"/>
      <c r="BA513" s="89"/>
      <c r="BB513" s="89"/>
      <c r="BC513" s="89"/>
      <c r="BD513" s="89"/>
      <c r="BE513" s="89"/>
      <c r="BF513" s="89"/>
      <c r="BG513" s="89"/>
    </row>
    <row r="514" spans="1:59" hidden="1">
      <c r="A514" s="56" t="s">
        <v>201</v>
      </c>
      <c r="B514" s="57"/>
      <c r="C514" s="58"/>
      <c r="D514" s="28" t="s">
        <v>75</v>
      </c>
      <c r="E514" s="12">
        <v>0</v>
      </c>
      <c r="F514" s="12">
        <v>0</v>
      </c>
      <c r="G514" s="12">
        <v>0</v>
      </c>
      <c r="H514" s="12">
        <f t="shared" si="266"/>
        <v>0</v>
      </c>
      <c r="I514" s="12">
        <f t="shared" si="267"/>
        <v>0</v>
      </c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  <c r="AA514" s="89"/>
      <c r="AB514" s="89"/>
      <c r="AC514" s="89"/>
      <c r="AD514" s="89"/>
      <c r="AE514" s="89"/>
      <c r="AF514" s="89"/>
      <c r="AG514" s="89"/>
      <c r="AH514" s="89"/>
      <c r="AI514" s="89"/>
      <c r="AJ514" s="89"/>
      <c r="AK514" s="89"/>
      <c r="AL514" s="89"/>
      <c r="AM514" s="89"/>
      <c r="AN514" s="89"/>
      <c r="AO514" s="89"/>
      <c r="AP514" s="89"/>
      <c r="AQ514" s="89"/>
      <c r="AR514" s="89"/>
      <c r="AS514" s="89"/>
      <c r="AT514" s="89"/>
      <c r="AU514" s="89"/>
      <c r="AV514" s="89"/>
      <c r="AW514" s="89"/>
      <c r="AX514" s="89"/>
      <c r="AY514" s="89"/>
      <c r="AZ514" s="89"/>
      <c r="BA514" s="89"/>
      <c r="BB514" s="89"/>
      <c r="BC514" s="89"/>
      <c r="BD514" s="89"/>
      <c r="BE514" s="89"/>
      <c r="BF514" s="89"/>
      <c r="BG514" s="89"/>
    </row>
    <row r="515" spans="1:59" hidden="1">
      <c r="A515" s="56">
        <v>3237</v>
      </c>
      <c r="B515" s="57"/>
      <c r="C515" s="58"/>
      <c r="D515" s="28" t="s">
        <v>81</v>
      </c>
      <c r="E515" s="12">
        <v>0</v>
      </c>
      <c r="F515" s="12">
        <v>0</v>
      </c>
      <c r="G515" s="12">
        <v>0</v>
      </c>
      <c r="H515" s="12">
        <v>5000</v>
      </c>
      <c r="I515" s="12">
        <f>H515</f>
        <v>5000</v>
      </c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  <c r="AA515" s="89"/>
      <c r="AB515" s="89"/>
      <c r="AC515" s="89"/>
      <c r="AD515" s="89"/>
      <c r="AE515" s="89"/>
      <c r="AF515" s="89"/>
      <c r="AG515" s="89"/>
      <c r="AH515" s="89"/>
      <c r="AI515" s="89"/>
      <c r="AJ515" s="89"/>
      <c r="AK515" s="89"/>
      <c r="AL515" s="89"/>
      <c r="AM515" s="89"/>
      <c r="AN515" s="89"/>
      <c r="AO515" s="89"/>
      <c r="AP515" s="89"/>
      <c r="AQ515" s="89"/>
      <c r="AR515" s="89"/>
      <c r="AS515" s="89"/>
      <c r="AT515" s="89"/>
      <c r="AU515" s="89"/>
      <c r="AV515" s="89"/>
      <c r="AW515" s="89"/>
      <c r="AX515" s="89"/>
      <c r="AY515" s="89"/>
      <c r="AZ515" s="89"/>
      <c r="BA515" s="89"/>
      <c r="BB515" s="89"/>
      <c r="BC515" s="89"/>
      <c r="BD515" s="89"/>
      <c r="BE515" s="89"/>
      <c r="BF515" s="89"/>
      <c r="BG515" s="89"/>
    </row>
    <row r="516" spans="1:59" ht="24" hidden="1">
      <c r="A516" s="53" t="s">
        <v>202</v>
      </c>
      <c r="B516" s="54"/>
      <c r="C516" s="55"/>
      <c r="D516" s="27" t="s">
        <v>203</v>
      </c>
      <c r="E516" s="10">
        <f>E517</f>
        <v>11947.88</v>
      </c>
      <c r="F516" s="10">
        <f t="shared" ref="F516:I516" si="271">F517</f>
        <v>0</v>
      </c>
      <c r="G516" s="10">
        <f t="shared" si="271"/>
        <v>0</v>
      </c>
      <c r="H516" s="10">
        <f t="shared" si="271"/>
        <v>8000</v>
      </c>
      <c r="I516" s="10">
        <f t="shared" si="271"/>
        <v>8000</v>
      </c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  <c r="AA516" s="89"/>
      <c r="AB516" s="89"/>
      <c r="AC516" s="89"/>
      <c r="AD516" s="89"/>
      <c r="AE516" s="89"/>
      <c r="AF516" s="89"/>
      <c r="AG516" s="89"/>
      <c r="AH516" s="89"/>
      <c r="AI516" s="89"/>
      <c r="AJ516" s="89"/>
      <c r="AK516" s="89"/>
      <c r="AL516" s="89"/>
      <c r="AM516" s="89"/>
      <c r="AN516" s="89"/>
      <c r="AO516" s="89"/>
      <c r="AP516" s="89"/>
      <c r="AQ516" s="89"/>
      <c r="AR516" s="89"/>
      <c r="AS516" s="89"/>
      <c r="AT516" s="89"/>
      <c r="AU516" s="89"/>
      <c r="AV516" s="89"/>
      <c r="AW516" s="89"/>
      <c r="AX516" s="89"/>
      <c r="AY516" s="89"/>
      <c r="AZ516" s="89"/>
      <c r="BA516" s="89"/>
      <c r="BB516" s="89"/>
      <c r="BC516" s="89"/>
      <c r="BD516" s="89"/>
      <c r="BE516" s="89"/>
      <c r="BF516" s="89"/>
      <c r="BG516" s="89"/>
    </row>
    <row r="517" spans="1:59" ht="24" hidden="1">
      <c r="A517" s="56" t="s">
        <v>204</v>
      </c>
      <c r="B517" s="57"/>
      <c r="C517" s="58"/>
      <c r="D517" s="28" t="s">
        <v>203</v>
      </c>
      <c r="E517" s="12">
        <v>11947.88</v>
      </c>
      <c r="F517" s="12">
        <v>0</v>
      </c>
      <c r="G517" s="12">
        <v>0</v>
      </c>
      <c r="H517" s="12">
        <v>8000</v>
      </c>
      <c r="I517" s="12">
        <v>8000</v>
      </c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  <c r="AA517" s="89"/>
      <c r="AB517" s="89"/>
      <c r="AC517" s="89"/>
      <c r="AD517" s="89"/>
      <c r="AE517" s="89"/>
      <c r="AF517" s="89"/>
      <c r="AG517" s="89"/>
      <c r="AH517" s="89"/>
      <c r="AI517" s="89"/>
      <c r="AJ517" s="89"/>
      <c r="AK517" s="89"/>
      <c r="AL517" s="89"/>
      <c r="AM517" s="89"/>
      <c r="AN517" s="89"/>
      <c r="AO517" s="89"/>
      <c r="AP517" s="89"/>
      <c r="AQ517" s="89"/>
      <c r="AR517" s="89"/>
      <c r="AS517" s="89"/>
      <c r="AT517" s="89"/>
      <c r="AU517" s="89"/>
      <c r="AV517" s="89"/>
      <c r="AW517" s="89"/>
      <c r="AX517" s="89"/>
      <c r="AY517" s="89"/>
      <c r="AZ517" s="89"/>
      <c r="BA517" s="89"/>
      <c r="BB517" s="89"/>
      <c r="BC517" s="89"/>
      <c r="BD517" s="89"/>
      <c r="BE517" s="89"/>
      <c r="BF517" s="89"/>
      <c r="BG517" s="89"/>
    </row>
    <row r="518" spans="1:59" ht="24" hidden="1">
      <c r="A518" s="53" t="s">
        <v>160</v>
      </c>
      <c r="B518" s="54"/>
      <c r="C518" s="55"/>
      <c r="D518" s="27" t="s">
        <v>84</v>
      </c>
      <c r="E518" s="10">
        <f>SUM(E519:E520)</f>
        <v>21913.38</v>
      </c>
      <c r="F518" s="10">
        <f t="shared" ref="F518:I518" si="272">SUM(F519:F520)</f>
        <v>5000</v>
      </c>
      <c r="G518" s="10">
        <f t="shared" si="272"/>
        <v>5000</v>
      </c>
      <c r="H518" s="10">
        <f t="shared" si="272"/>
        <v>9000</v>
      </c>
      <c r="I518" s="10">
        <f t="shared" si="272"/>
        <v>9000</v>
      </c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  <c r="AA518" s="89"/>
      <c r="AB518" s="89"/>
      <c r="AC518" s="89"/>
      <c r="AD518" s="89"/>
      <c r="AE518" s="89"/>
      <c r="AF518" s="89"/>
      <c r="AG518" s="89"/>
      <c r="AH518" s="89"/>
      <c r="AI518" s="89"/>
      <c r="AJ518" s="89"/>
      <c r="AK518" s="89"/>
      <c r="AL518" s="89"/>
      <c r="AM518" s="89"/>
      <c r="AN518" s="89"/>
      <c r="AO518" s="89"/>
      <c r="AP518" s="89"/>
      <c r="AQ518" s="89"/>
      <c r="AR518" s="89"/>
      <c r="AS518" s="89"/>
      <c r="AT518" s="89"/>
      <c r="AU518" s="89"/>
      <c r="AV518" s="89"/>
      <c r="AW518" s="89"/>
      <c r="AX518" s="89"/>
      <c r="AY518" s="89"/>
      <c r="AZ518" s="89"/>
      <c r="BA518" s="89"/>
      <c r="BB518" s="89"/>
      <c r="BC518" s="89"/>
      <c r="BD518" s="89"/>
      <c r="BE518" s="89"/>
      <c r="BF518" s="89"/>
      <c r="BG518" s="89"/>
    </row>
    <row r="519" spans="1:59" hidden="1">
      <c r="A519" s="56" t="s">
        <v>205</v>
      </c>
      <c r="B519" s="57"/>
      <c r="C519" s="58"/>
      <c r="D519" s="28" t="s">
        <v>86</v>
      </c>
      <c r="E519" s="12">
        <v>0</v>
      </c>
      <c r="F519" s="12">
        <v>0</v>
      </c>
      <c r="G519" s="12">
        <v>0</v>
      </c>
      <c r="H519" s="12">
        <f t="shared" si="266"/>
        <v>0</v>
      </c>
      <c r="I519" s="12">
        <f t="shared" si="267"/>
        <v>0</v>
      </c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  <c r="AA519" s="89"/>
      <c r="AB519" s="89"/>
      <c r="AC519" s="89"/>
      <c r="AD519" s="89"/>
      <c r="AE519" s="89"/>
      <c r="AF519" s="89"/>
      <c r="AG519" s="89"/>
      <c r="AH519" s="89"/>
      <c r="AI519" s="89"/>
      <c r="AJ519" s="89"/>
      <c r="AK519" s="89"/>
      <c r="AL519" s="89"/>
      <c r="AM519" s="89"/>
      <c r="AN519" s="89"/>
      <c r="AO519" s="89"/>
      <c r="AP519" s="89"/>
      <c r="AQ519" s="89"/>
      <c r="AR519" s="89"/>
      <c r="AS519" s="89"/>
      <c r="AT519" s="89"/>
      <c r="AU519" s="89"/>
      <c r="AV519" s="89"/>
      <c r="AW519" s="89"/>
      <c r="AX519" s="89"/>
      <c r="AY519" s="89"/>
      <c r="AZ519" s="89"/>
      <c r="BA519" s="89"/>
      <c r="BB519" s="89"/>
      <c r="BC519" s="89"/>
      <c r="BD519" s="89"/>
      <c r="BE519" s="89"/>
      <c r="BF519" s="89"/>
      <c r="BG519" s="89"/>
    </row>
    <row r="520" spans="1:59" ht="24" hidden="1">
      <c r="A520" s="56" t="s">
        <v>161</v>
      </c>
      <c r="B520" s="57"/>
      <c r="C520" s="58"/>
      <c r="D520" s="28" t="s">
        <v>84</v>
      </c>
      <c r="E520" s="12">
        <v>21913.38</v>
      </c>
      <c r="F520" s="12">
        <v>5000</v>
      </c>
      <c r="G520" s="12">
        <v>5000</v>
      </c>
      <c r="H520" s="12">
        <v>9000</v>
      </c>
      <c r="I520" s="12">
        <v>9000</v>
      </c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  <c r="AA520" s="89"/>
      <c r="AB520" s="89"/>
      <c r="AC520" s="89"/>
      <c r="AD520" s="89"/>
      <c r="AE520" s="89"/>
      <c r="AF520" s="89"/>
      <c r="AG520" s="89"/>
      <c r="AH520" s="89"/>
      <c r="AI520" s="89"/>
      <c r="AJ520" s="89"/>
      <c r="AK520" s="89"/>
      <c r="AL520" s="89"/>
      <c r="AM520" s="89"/>
      <c r="AN520" s="89"/>
      <c r="AO520" s="89"/>
      <c r="AP520" s="89"/>
      <c r="AQ520" s="89"/>
      <c r="AR520" s="89"/>
      <c r="AS520" s="89"/>
      <c r="AT520" s="89"/>
      <c r="AU520" s="89"/>
      <c r="AV520" s="89"/>
      <c r="AW520" s="89"/>
      <c r="AX520" s="89"/>
      <c r="AY520" s="89"/>
      <c r="AZ520" s="89"/>
      <c r="BA520" s="89"/>
      <c r="BB520" s="89"/>
      <c r="BC520" s="89"/>
      <c r="BD520" s="89"/>
      <c r="BE520" s="89"/>
      <c r="BF520" s="89"/>
      <c r="BG520" s="89"/>
    </row>
    <row r="521" spans="1:59" ht="24">
      <c r="A521" s="59">
        <v>4</v>
      </c>
      <c r="B521" s="68"/>
      <c r="C521" s="69"/>
      <c r="D521" s="75" t="s">
        <v>108</v>
      </c>
      <c r="E521" s="6">
        <f>E522</f>
        <v>4689.6399999999994</v>
      </c>
      <c r="F521" s="6">
        <f t="shared" ref="F521:G521" si="273">F522</f>
        <v>0</v>
      </c>
      <c r="G521" s="6">
        <f t="shared" si="273"/>
        <v>0</v>
      </c>
      <c r="H521" s="6">
        <f t="shared" ref="H521:H530" si="274">G521</f>
        <v>0</v>
      </c>
      <c r="I521" s="6">
        <f t="shared" ref="I521:I530" si="275">G521</f>
        <v>0</v>
      </c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  <c r="AD521" s="94"/>
      <c r="AE521" s="94"/>
      <c r="AF521" s="94"/>
      <c r="AG521" s="94"/>
      <c r="AH521" s="94"/>
      <c r="AI521" s="94"/>
      <c r="AJ521" s="94"/>
      <c r="AK521" s="94"/>
      <c r="AL521" s="94"/>
      <c r="AM521" s="94"/>
      <c r="AN521" s="94"/>
      <c r="AO521" s="94"/>
      <c r="AP521" s="94"/>
      <c r="AQ521" s="94"/>
      <c r="AR521" s="94"/>
      <c r="AS521" s="94"/>
      <c r="AT521" s="94"/>
      <c r="AU521" s="94"/>
      <c r="AV521" s="94"/>
      <c r="AW521" s="94"/>
      <c r="AX521" s="94"/>
      <c r="AY521" s="94"/>
      <c r="AZ521" s="94"/>
      <c r="BA521" s="94"/>
      <c r="BB521" s="94"/>
      <c r="BC521" s="94"/>
      <c r="BD521" s="94"/>
      <c r="BE521" s="94"/>
      <c r="BF521" s="94"/>
      <c r="BG521" s="94"/>
    </row>
    <row r="522" spans="1:59" s="89" customFormat="1" ht="24">
      <c r="A522" s="262">
        <v>42</v>
      </c>
      <c r="B522" s="267"/>
      <c r="C522" s="268"/>
      <c r="D522" s="269" t="s">
        <v>109</v>
      </c>
      <c r="E522" s="209">
        <f>E523+E529</f>
        <v>4689.6399999999994</v>
      </c>
      <c r="F522" s="209">
        <f t="shared" ref="F522:G522" si="276">F523+F529</f>
        <v>0</v>
      </c>
      <c r="G522" s="209">
        <f t="shared" si="276"/>
        <v>0</v>
      </c>
      <c r="H522" s="209">
        <f t="shared" si="274"/>
        <v>0</v>
      </c>
      <c r="I522" s="209">
        <f t="shared" si="275"/>
        <v>0</v>
      </c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5"/>
      <c r="Z522" s="95"/>
      <c r="AA522" s="95"/>
      <c r="AB522" s="95"/>
      <c r="AC522" s="95"/>
      <c r="AD522" s="95"/>
      <c r="AE522" s="95"/>
      <c r="AF522" s="95"/>
      <c r="AG522" s="95"/>
      <c r="AH522" s="95"/>
      <c r="AI522" s="95"/>
      <c r="AJ522" s="95"/>
      <c r="AK522" s="95"/>
      <c r="AL522" s="95"/>
      <c r="AM522" s="95"/>
      <c r="AN522" s="95"/>
      <c r="AO522" s="95"/>
      <c r="AP522" s="95"/>
      <c r="AQ522" s="95"/>
      <c r="AR522" s="95"/>
      <c r="AS522" s="95"/>
      <c r="AT522" s="95"/>
      <c r="AU522" s="95"/>
      <c r="AV522" s="95"/>
      <c r="AW522" s="95"/>
      <c r="AX522" s="95"/>
      <c r="AY522" s="95"/>
      <c r="AZ522" s="95"/>
      <c r="BA522" s="95"/>
      <c r="BB522" s="95"/>
      <c r="BC522" s="95"/>
      <c r="BD522" s="95"/>
      <c r="BE522" s="95"/>
      <c r="BF522" s="95"/>
      <c r="BG522" s="95"/>
    </row>
    <row r="523" spans="1:59" hidden="1">
      <c r="A523" s="33">
        <v>422</v>
      </c>
      <c r="B523" s="70"/>
      <c r="C523" s="71"/>
      <c r="D523" s="27" t="s">
        <v>110</v>
      </c>
      <c r="E523" s="10">
        <f>SUM(E524:E528)</f>
        <v>4689.6399999999994</v>
      </c>
      <c r="F523" s="10">
        <f t="shared" ref="F523:G523" si="277">SUM(F524:F528)</f>
        <v>0</v>
      </c>
      <c r="G523" s="10">
        <f t="shared" si="277"/>
        <v>0</v>
      </c>
      <c r="H523" s="10">
        <f t="shared" si="274"/>
        <v>0</v>
      </c>
      <c r="I523" s="10">
        <f t="shared" si="275"/>
        <v>0</v>
      </c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  <c r="AA523" s="96"/>
      <c r="AB523" s="96"/>
      <c r="AC523" s="96"/>
      <c r="AD523" s="96"/>
      <c r="AE523" s="96"/>
      <c r="AF523" s="96"/>
      <c r="AG523" s="96"/>
      <c r="AH523" s="96"/>
      <c r="AI523" s="96"/>
      <c r="AJ523" s="96"/>
      <c r="AK523" s="96"/>
      <c r="AL523" s="96"/>
      <c r="AM523" s="96"/>
      <c r="AN523" s="96"/>
      <c r="AO523" s="96"/>
      <c r="AP523" s="96"/>
      <c r="AQ523" s="96"/>
      <c r="AR523" s="96"/>
      <c r="AS523" s="96"/>
      <c r="AT523" s="96"/>
      <c r="AU523" s="96"/>
      <c r="AV523" s="96"/>
      <c r="AW523" s="96"/>
      <c r="AX523" s="96"/>
      <c r="AY523" s="96"/>
      <c r="AZ523" s="96"/>
      <c r="BA523" s="96"/>
      <c r="BB523" s="96"/>
      <c r="BC523" s="96"/>
      <c r="BD523" s="96"/>
      <c r="BE523" s="96"/>
      <c r="BF523" s="96"/>
      <c r="BG523" s="96"/>
    </row>
    <row r="524" spans="1:59" hidden="1">
      <c r="A524" s="72">
        <v>4221</v>
      </c>
      <c r="B524" s="73"/>
      <c r="C524" s="74"/>
      <c r="D524" s="28" t="s">
        <v>111</v>
      </c>
      <c r="E524" s="12">
        <v>4009.49</v>
      </c>
      <c r="F524" s="12">
        <v>0</v>
      </c>
      <c r="G524" s="12">
        <v>0</v>
      </c>
      <c r="H524" s="12">
        <f t="shared" si="274"/>
        <v>0</v>
      </c>
      <c r="I524" s="12">
        <f t="shared" si="275"/>
        <v>0</v>
      </c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  <c r="AA524" s="89"/>
      <c r="AB524" s="89"/>
      <c r="AC524" s="89"/>
      <c r="AD524" s="89"/>
      <c r="AE524" s="89"/>
      <c r="AF524" s="89"/>
      <c r="AG524" s="89"/>
      <c r="AH524" s="89"/>
      <c r="AI524" s="89"/>
      <c r="AJ524" s="89"/>
      <c r="AK524" s="89"/>
      <c r="AL524" s="89"/>
      <c r="AM524" s="89"/>
      <c r="AN524" s="89"/>
      <c r="AO524" s="89"/>
      <c r="AP524" s="89"/>
      <c r="AQ524" s="89"/>
      <c r="AR524" s="89"/>
      <c r="AS524" s="89"/>
      <c r="AT524" s="89"/>
      <c r="AU524" s="89"/>
      <c r="AV524" s="89"/>
      <c r="AW524" s="89"/>
      <c r="AX524" s="89"/>
      <c r="AY524" s="89"/>
      <c r="AZ524" s="89"/>
      <c r="BA524" s="89"/>
      <c r="BB524" s="89"/>
      <c r="BC524" s="89"/>
      <c r="BD524" s="89"/>
      <c r="BE524" s="89"/>
      <c r="BF524" s="89"/>
      <c r="BG524" s="89"/>
    </row>
    <row r="525" spans="1:59" hidden="1">
      <c r="A525" s="72">
        <v>4222</v>
      </c>
      <c r="B525" s="73"/>
      <c r="C525" s="74"/>
      <c r="D525" s="28" t="s">
        <v>112</v>
      </c>
      <c r="E525" s="12">
        <v>0</v>
      </c>
      <c r="F525" s="12">
        <v>0</v>
      </c>
      <c r="G525" s="12">
        <v>0</v>
      </c>
      <c r="H525" s="12">
        <f t="shared" si="274"/>
        <v>0</v>
      </c>
      <c r="I525" s="12">
        <f t="shared" si="275"/>
        <v>0</v>
      </c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  <c r="AA525" s="89"/>
      <c r="AB525" s="89"/>
      <c r="AC525" s="89"/>
      <c r="AD525" s="89"/>
      <c r="AE525" s="89"/>
      <c r="AF525" s="89"/>
      <c r="AG525" s="89"/>
      <c r="AH525" s="89"/>
      <c r="AI525" s="89"/>
      <c r="AJ525" s="89"/>
      <c r="AK525" s="89"/>
      <c r="AL525" s="89"/>
      <c r="AM525" s="89"/>
      <c r="AN525" s="89"/>
      <c r="AO525" s="89"/>
      <c r="AP525" s="89"/>
      <c r="AQ525" s="89"/>
      <c r="AR525" s="89"/>
      <c r="AS525" s="89"/>
      <c r="AT525" s="89"/>
      <c r="AU525" s="89"/>
      <c r="AV525" s="89"/>
      <c r="AW525" s="89"/>
      <c r="AX525" s="89"/>
      <c r="AY525" s="89"/>
      <c r="AZ525" s="89"/>
      <c r="BA525" s="89"/>
      <c r="BB525" s="89"/>
      <c r="BC525" s="89"/>
      <c r="BD525" s="89"/>
      <c r="BE525" s="89"/>
      <c r="BF525" s="89"/>
      <c r="BG525" s="89"/>
    </row>
    <row r="526" spans="1:59" hidden="1">
      <c r="A526" s="72">
        <v>4223</v>
      </c>
      <c r="B526" s="73"/>
      <c r="C526" s="74"/>
      <c r="D526" s="28" t="s">
        <v>113</v>
      </c>
      <c r="E526" s="12">
        <v>0</v>
      </c>
      <c r="F526" s="12">
        <v>0</v>
      </c>
      <c r="G526" s="12">
        <v>0</v>
      </c>
      <c r="H526" s="12">
        <f t="shared" si="274"/>
        <v>0</v>
      </c>
      <c r="I526" s="12">
        <f t="shared" si="275"/>
        <v>0</v>
      </c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89"/>
      <c r="AB526" s="89"/>
      <c r="AC526" s="89"/>
      <c r="AD526" s="89"/>
      <c r="AE526" s="89"/>
      <c r="AF526" s="89"/>
      <c r="AG526" s="89"/>
      <c r="AH526" s="89"/>
      <c r="AI526" s="89"/>
      <c r="AJ526" s="89"/>
      <c r="AK526" s="89"/>
      <c r="AL526" s="89"/>
      <c r="AM526" s="89"/>
      <c r="AN526" s="89"/>
      <c r="AO526" s="89"/>
      <c r="AP526" s="89"/>
      <c r="AQ526" s="89"/>
      <c r="AR526" s="89"/>
      <c r="AS526" s="89"/>
      <c r="AT526" s="89"/>
      <c r="AU526" s="89"/>
      <c r="AV526" s="89"/>
      <c r="AW526" s="89"/>
      <c r="AX526" s="89"/>
      <c r="AY526" s="89"/>
      <c r="AZ526" s="89"/>
      <c r="BA526" s="89"/>
      <c r="BB526" s="89"/>
      <c r="BC526" s="89"/>
      <c r="BD526" s="89"/>
      <c r="BE526" s="89"/>
      <c r="BF526" s="89"/>
      <c r="BG526" s="89"/>
    </row>
    <row r="527" spans="1:59" hidden="1">
      <c r="A527" s="72">
        <v>4226</v>
      </c>
      <c r="B527" s="73"/>
      <c r="C527" s="74"/>
      <c r="D527" s="28" t="s">
        <v>114</v>
      </c>
      <c r="E527" s="12">
        <v>0</v>
      </c>
      <c r="F527" s="12">
        <v>0</v>
      </c>
      <c r="G527" s="12">
        <v>0</v>
      </c>
      <c r="H527" s="12">
        <f t="shared" si="274"/>
        <v>0</v>
      </c>
      <c r="I527" s="12">
        <f t="shared" si="275"/>
        <v>0</v>
      </c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  <c r="AA527" s="89"/>
      <c r="AB527" s="89"/>
      <c r="AC527" s="89"/>
      <c r="AD527" s="89"/>
      <c r="AE527" s="89"/>
      <c r="AF527" s="89"/>
      <c r="AG527" s="89"/>
      <c r="AH527" s="89"/>
      <c r="AI527" s="89"/>
      <c r="AJ527" s="89"/>
      <c r="AK527" s="89"/>
      <c r="AL527" s="89"/>
      <c r="AM527" s="89"/>
      <c r="AN527" s="89"/>
      <c r="AO527" s="89"/>
      <c r="AP527" s="89"/>
      <c r="AQ527" s="89"/>
      <c r="AR527" s="89"/>
      <c r="AS527" s="89"/>
      <c r="AT527" s="89"/>
      <c r="AU527" s="89"/>
      <c r="AV527" s="89"/>
      <c r="AW527" s="89"/>
      <c r="AX527" s="89"/>
      <c r="AY527" s="89"/>
      <c r="AZ527" s="89"/>
      <c r="BA527" s="89"/>
      <c r="BB527" s="89"/>
      <c r="BC527" s="89"/>
      <c r="BD527" s="89"/>
      <c r="BE527" s="89"/>
      <c r="BF527" s="89"/>
      <c r="BG527" s="89"/>
    </row>
    <row r="528" spans="1:59" ht="24" hidden="1">
      <c r="A528" s="72">
        <v>4227</v>
      </c>
      <c r="B528" s="73"/>
      <c r="C528" s="74"/>
      <c r="D528" s="28" t="s">
        <v>115</v>
      </c>
      <c r="E528" s="12">
        <v>680.15</v>
      </c>
      <c r="F528" s="12">
        <v>0</v>
      </c>
      <c r="G528" s="12">
        <v>0</v>
      </c>
      <c r="H528" s="12">
        <f t="shared" si="274"/>
        <v>0</v>
      </c>
      <c r="I528" s="12">
        <f t="shared" si="275"/>
        <v>0</v>
      </c>
      <c r="J528" s="89"/>
      <c r="K528" s="97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  <c r="AA528" s="89"/>
      <c r="AB528" s="89"/>
      <c r="AC528" s="89"/>
      <c r="AD528" s="89"/>
      <c r="AE528" s="89"/>
      <c r="AF528" s="89"/>
      <c r="AG528" s="89"/>
      <c r="AH528" s="89"/>
      <c r="AI528" s="89"/>
      <c r="AJ528" s="89"/>
      <c r="AK528" s="89"/>
      <c r="AL528" s="89"/>
      <c r="AM528" s="89"/>
      <c r="AN528" s="89"/>
      <c r="AO528" s="89"/>
      <c r="AP528" s="89"/>
      <c r="AQ528" s="89"/>
      <c r="AR528" s="89"/>
      <c r="AS528" s="89"/>
      <c r="AT528" s="89"/>
      <c r="AU528" s="89"/>
      <c r="AV528" s="89"/>
      <c r="AW528" s="89"/>
      <c r="AX528" s="89"/>
      <c r="AY528" s="89"/>
      <c r="AZ528" s="89"/>
      <c r="BA528" s="89"/>
      <c r="BB528" s="89"/>
      <c r="BC528" s="89"/>
      <c r="BD528" s="89"/>
      <c r="BE528" s="89"/>
      <c r="BF528" s="89"/>
      <c r="BG528" s="89"/>
    </row>
    <row r="529" spans="1:59" ht="24" hidden="1">
      <c r="A529" s="33">
        <v>424</v>
      </c>
      <c r="B529" s="70"/>
      <c r="C529" s="71"/>
      <c r="D529" s="27" t="s">
        <v>116</v>
      </c>
      <c r="E529" s="10">
        <f>E530</f>
        <v>0</v>
      </c>
      <c r="F529" s="10">
        <f t="shared" ref="F529:G529" si="278">F530</f>
        <v>0</v>
      </c>
      <c r="G529" s="10">
        <f t="shared" si="278"/>
        <v>0</v>
      </c>
      <c r="H529" s="10">
        <f t="shared" si="274"/>
        <v>0</v>
      </c>
      <c r="I529" s="10">
        <f t="shared" si="275"/>
        <v>0</v>
      </c>
      <c r="J529" s="96"/>
      <c r="K529" s="96"/>
      <c r="L529" s="102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  <c r="AA529" s="96"/>
      <c r="AB529" s="96"/>
      <c r="AC529" s="96"/>
      <c r="AD529" s="96"/>
      <c r="AE529" s="96"/>
      <c r="AF529" s="96"/>
      <c r="AG529" s="96"/>
      <c r="AH529" s="96"/>
      <c r="AI529" s="96"/>
      <c r="AJ529" s="96"/>
      <c r="AK529" s="96"/>
      <c r="AL529" s="96"/>
      <c r="AM529" s="96"/>
      <c r="AN529" s="96"/>
      <c r="AO529" s="96"/>
      <c r="AP529" s="96"/>
      <c r="AQ529" s="96"/>
      <c r="AR529" s="96"/>
      <c r="AS529" s="96"/>
      <c r="AT529" s="96"/>
      <c r="AU529" s="96"/>
      <c r="AV529" s="96"/>
      <c r="AW529" s="96"/>
      <c r="AX529" s="96"/>
      <c r="AY529" s="96"/>
      <c r="AZ529" s="96"/>
      <c r="BA529" s="96"/>
      <c r="BB529" s="96"/>
      <c r="BC529" s="96"/>
      <c r="BD529" s="96"/>
      <c r="BE529" s="96"/>
      <c r="BF529" s="96"/>
      <c r="BG529" s="96"/>
    </row>
    <row r="530" spans="1:59" hidden="1">
      <c r="A530" s="72">
        <v>4241</v>
      </c>
      <c r="B530" s="73"/>
      <c r="C530" s="74"/>
      <c r="D530" s="28" t="s">
        <v>117</v>
      </c>
      <c r="E530" s="12">
        <v>0</v>
      </c>
      <c r="F530" s="12">
        <v>0</v>
      </c>
      <c r="G530" s="12">
        <v>0</v>
      </c>
      <c r="H530" s="12">
        <f t="shared" si="274"/>
        <v>0</v>
      </c>
      <c r="I530" s="12">
        <f t="shared" si="275"/>
        <v>0</v>
      </c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  <c r="AA530" s="89"/>
      <c r="AB530" s="89"/>
      <c r="AC530" s="89"/>
      <c r="AD530" s="89"/>
      <c r="AE530" s="89"/>
      <c r="AF530" s="89"/>
      <c r="AG530" s="89"/>
      <c r="AH530" s="89"/>
      <c r="AI530" s="89"/>
      <c r="AJ530" s="89"/>
      <c r="AK530" s="89"/>
      <c r="AL530" s="89"/>
      <c r="AM530" s="89"/>
      <c r="AN530" s="89"/>
      <c r="AO530" s="89"/>
      <c r="AP530" s="89"/>
      <c r="AQ530" s="89"/>
      <c r="AR530" s="89"/>
      <c r="AS530" s="89"/>
      <c r="AT530" s="89"/>
      <c r="AU530" s="89"/>
      <c r="AV530" s="89"/>
      <c r="AW530" s="89"/>
      <c r="AX530" s="89"/>
      <c r="AY530" s="89"/>
      <c r="AZ530" s="89"/>
      <c r="BA530" s="89"/>
      <c r="BB530" s="89"/>
      <c r="BC530" s="89"/>
      <c r="BD530" s="89"/>
      <c r="BE530" s="89"/>
      <c r="BF530" s="89"/>
      <c r="BG530" s="89"/>
    </row>
    <row r="531" spans="1:59" s="291" customFormat="1" ht="51">
      <c r="A531" s="330" t="s">
        <v>206</v>
      </c>
      <c r="B531" s="330"/>
      <c r="C531" s="330"/>
      <c r="D531" s="288" t="s">
        <v>207</v>
      </c>
      <c r="E531" s="289">
        <f>E533+E552</f>
        <v>31824.69</v>
      </c>
      <c r="F531" s="289">
        <f t="shared" ref="F531:I531" si="279">F533+F552</f>
        <v>20631.599999999999</v>
      </c>
      <c r="G531" s="289">
        <f t="shared" si="279"/>
        <v>0</v>
      </c>
      <c r="H531" s="289">
        <f t="shared" si="279"/>
        <v>0</v>
      </c>
      <c r="I531" s="289">
        <f t="shared" si="279"/>
        <v>0</v>
      </c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  <c r="AA531" s="98"/>
      <c r="AB531" s="98"/>
      <c r="AC531" s="98"/>
      <c r="AD531" s="98"/>
      <c r="AE531" s="98"/>
      <c r="AF531" s="98"/>
      <c r="AG531" s="98"/>
      <c r="AH531" s="98"/>
      <c r="AI531" s="290"/>
      <c r="AJ531" s="290"/>
      <c r="AK531" s="290"/>
      <c r="AL531" s="290"/>
      <c r="AM531" s="290"/>
      <c r="AN531" s="290"/>
      <c r="AO531" s="290"/>
      <c r="AP531" s="290"/>
      <c r="AQ531" s="290"/>
      <c r="AR531" s="290"/>
      <c r="AS531" s="290"/>
      <c r="AT531" s="290"/>
      <c r="AU531" s="290"/>
      <c r="AV531" s="290"/>
      <c r="AW531" s="290"/>
      <c r="AX531" s="290"/>
      <c r="AY531" s="290"/>
      <c r="AZ531" s="290"/>
      <c r="BA531" s="290"/>
      <c r="BB531" s="290"/>
      <c r="BC531" s="290"/>
      <c r="BD531" s="290"/>
      <c r="BE531" s="290"/>
      <c r="BF531" s="290"/>
      <c r="BG531" s="290"/>
    </row>
    <row r="532" spans="1:59">
      <c r="A532" s="331" t="s">
        <v>196</v>
      </c>
      <c r="B532" s="331"/>
      <c r="C532" s="331"/>
      <c r="D532" s="51" t="s">
        <v>60</v>
      </c>
      <c r="E532" s="14">
        <f>E531</f>
        <v>31824.69</v>
      </c>
      <c r="F532" s="14">
        <f t="shared" ref="F532:G532" si="280">F531</f>
        <v>20631.599999999999</v>
      </c>
      <c r="G532" s="14">
        <f t="shared" si="280"/>
        <v>0</v>
      </c>
      <c r="H532" s="14">
        <f t="shared" si="248"/>
        <v>0</v>
      </c>
      <c r="I532" s="14">
        <f t="shared" si="249"/>
        <v>0</v>
      </c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  <c r="AF532" s="93"/>
      <c r="AG532" s="93"/>
      <c r="AH532" s="93"/>
      <c r="AI532" s="93"/>
      <c r="AJ532" s="93"/>
      <c r="AK532" s="93"/>
      <c r="AL532" s="93"/>
      <c r="AM532" s="93"/>
      <c r="AN532" s="93"/>
      <c r="AO532" s="93"/>
      <c r="AP532" s="93"/>
      <c r="AQ532" s="93"/>
      <c r="AR532" s="93"/>
      <c r="AS532" s="93"/>
      <c r="AT532" s="93"/>
      <c r="AU532" s="93"/>
      <c r="AV532" s="93"/>
      <c r="AW532" s="93"/>
      <c r="AX532" s="93"/>
      <c r="AY532" s="93"/>
      <c r="AZ532" s="93"/>
      <c r="BA532" s="93"/>
      <c r="BB532" s="93"/>
      <c r="BC532" s="93"/>
      <c r="BD532" s="93"/>
      <c r="BE532" s="93"/>
      <c r="BF532" s="93"/>
      <c r="BG532" s="93"/>
    </row>
    <row r="533" spans="1:59">
      <c r="A533" s="59" t="s">
        <v>158</v>
      </c>
      <c r="B533" s="85"/>
      <c r="C533" s="86"/>
      <c r="D533" s="75" t="s">
        <v>51</v>
      </c>
      <c r="E533" s="6">
        <f>E534+E541</f>
        <v>31824.69</v>
      </c>
      <c r="F533" s="6">
        <f t="shared" ref="F533:G533" si="281">F534+F541</f>
        <v>10631.6</v>
      </c>
      <c r="G533" s="6">
        <f t="shared" si="281"/>
        <v>0</v>
      </c>
      <c r="H533" s="6">
        <f t="shared" si="248"/>
        <v>0</v>
      </c>
      <c r="I533" s="6">
        <f t="shared" si="249"/>
        <v>0</v>
      </c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  <c r="AB533" s="94"/>
      <c r="AC533" s="94"/>
      <c r="AD533" s="94"/>
      <c r="AE533" s="94"/>
      <c r="AF533" s="94"/>
      <c r="AG533" s="94"/>
      <c r="AH533" s="94"/>
      <c r="AI533" s="94"/>
      <c r="AJ533" s="94"/>
      <c r="AK533" s="94"/>
      <c r="AL533" s="94"/>
      <c r="AM533" s="94"/>
      <c r="AN533" s="94"/>
      <c r="AO533" s="94"/>
      <c r="AP533" s="94"/>
      <c r="AQ533" s="94"/>
      <c r="AR533" s="94"/>
      <c r="AS533" s="94"/>
      <c r="AT533" s="94"/>
      <c r="AU533" s="94"/>
      <c r="AV533" s="94"/>
      <c r="AW533" s="94"/>
      <c r="AX533" s="94"/>
      <c r="AY533" s="94"/>
      <c r="AZ533" s="94"/>
      <c r="BA533" s="94"/>
      <c r="BB533" s="94"/>
      <c r="BC533" s="94"/>
      <c r="BD533" s="94"/>
      <c r="BE533" s="94"/>
      <c r="BF533" s="94"/>
      <c r="BG533" s="94"/>
    </row>
    <row r="534" spans="1:59" s="89" customFormat="1">
      <c r="A534" s="262" t="s">
        <v>208</v>
      </c>
      <c r="B534" s="279"/>
      <c r="C534" s="280"/>
      <c r="D534" s="269" t="s">
        <v>52</v>
      </c>
      <c r="E534" s="209">
        <f>E535+E537+E539</f>
        <v>30836.39</v>
      </c>
      <c r="F534" s="209">
        <f t="shared" ref="F534:G534" si="282">F535+F537+F539</f>
        <v>5600</v>
      </c>
      <c r="G534" s="209">
        <f t="shared" si="282"/>
        <v>0</v>
      </c>
      <c r="H534" s="209">
        <f t="shared" si="248"/>
        <v>0</v>
      </c>
      <c r="I534" s="209">
        <f t="shared" si="249"/>
        <v>0</v>
      </c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Y534" s="95"/>
      <c r="Z534" s="95"/>
      <c r="AA534" s="95"/>
      <c r="AB534" s="95"/>
      <c r="AC534" s="95"/>
      <c r="AD534" s="95"/>
      <c r="AE534" s="95"/>
      <c r="AF534" s="95"/>
      <c r="AG534" s="95"/>
      <c r="AH534" s="95"/>
      <c r="AI534" s="95"/>
      <c r="AJ534" s="95"/>
      <c r="AK534" s="95"/>
      <c r="AL534" s="95"/>
      <c r="AM534" s="95"/>
      <c r="AN534" s="95"/>
      <c r="AO534" s="95"/>
      <c r="AP534" s="95"/>
      <c r="AQ534" s="95"/>
      <c r="AR534" s="95"/>
      <c r="AS534" s="95"/>
      <c r="AT534" s="95"/>
      <c r="AU534" s="95"/>
      <c r="AV534" s="95"/>
      <c r="AW534" s="95"/>
      <c r="AX534" s="95"/>
      <c r="AY534" s="95"/>
      <c r="AZ534" s="95"/>
      <c r="BA534" s="95"/>
      <c r="BB534" s="95"/>
      <c r="BC534" s="95"/>
      <c r="BD534" s="95"/>
      <c r="BE534" s="95"/>
      <c r="BF534" s="95"/>
      <c r="BG534" s="95"/>
    </row>
    <row r="535" spans="1:59" s="89" customFormat="1" hidden="1">
      <c r="A535" s="256" t="s">
        <v>209</v>
      </c>
      <c r="B535" s="257"/>
      <c r="C535" s="258"/>
      <c r="D535" s="281" t="s">
        <v>53</v>
      </c>
      <c r="E535" s="211">
        <f>E536</f>
        <v>25655.84</v>
      </c>
      <c r="F535" s="211">
        <f t="shared" ref="F535:G535" si="283">F536</f>
        <v>0</v>
      </c>
      <c r="G535" s="211">
        <f t="shared" si="283"/>
        <v>0</v>
      </c>
      <c r="H535" s="211">
        <f t="shared" si="248"/>
        <v>0</v>
      </c>
      <c r="I535" s="211">
        <f t="shared" si="249"/>
        <v>0</v>
      </c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  <c r="AA535" s="96"/>
      <c r="AB535" s="96"/>
      <c r="AC535" s="96"/>
      <c r="AD535" s="96"/>
      <c r="AE535" s="96"/>
      <c r="AF535" s="96"/>
      <c r="AG535" s="96"/>
      <c r="AH535" s="96"/>
      <c r="AI535" s="96"/>
      <c r="AJ535" s="96"/>
      <c r="AK535" s="96"/>
      <c r="AL535" s="96"/>
      <c r="AM535" s="96"/>
      <c r="AN535" s="96"/>
      <c r="AO535" s="96"/>
      <c r="AP535" s="96"/>
      <c r="AQ535" s="96"/>
      <c r="AR535" s="96"/>
      <c r="AS535" s="96"/>
      <c r="AT535" s="96"/>
      <c r="AU535" s="96"/>
      <c r="AV535" s="96"/>
      <c r="AW535" s="96"/>
      <c r="AX535" s="96"/>
      <c r="AY535" s="96"/>
      <c r="AZ535" s="96"/>
      <c r="BA535" s="96"/>
      <c r="BB535" s="96"/>
      <c r="BC535" s="96"/>
      <c r="BD535" s="96"/>
      <c r="BE535" s="96"/>
      <c r="BF535" s="96"/>
      <c r="BG535" s="96"/>
    </row>
    <row r="536" spans="1:59" s="89" customFormat="1" hidden="1">
      <c r="A536" s="259" t="s">
        <v>210</v>
      </c>
      <c r="B536" s="260"/>
      <c r="C536" s="261"/>
      <c r="D536" s="282" t="s">
        <v>54</v>
      </c>
      <c r="E536" s="214">
        <v>25655.84</v>
      </c>
      <c r="F536" s="214">
        <v>0</v>
      </c>
      <c r="G536" s="214">
        <v>0</v>
      </c>
      <c r="H536" s="214">
        <f t="shared" si="248"/>
        <v>0</v>
      </c>
      <c r="I536" s="214">
        <f t="shared" si="249"/>
        <v>0</v>
      </c>
    </row>
    <row r="537" spans="1:59" s="89" customFormat="1" hidden="1">
      <c r="A537" s="256" t="s">
        <v>211</v>
      </c>
      <c r="B537" s="257"/>
      <c r="C537" s="258"/>
      <c r="D537" s="281" t="s">
        <v>55</v>
      </c>
      <c r="E537" s="211">
        <f>E538</f>
        <v>1500</v>
      </c>
      <c r="F537" s="211">
        <f t="shared" ref="F537:G537" si="284">F538</f>
        <v>5600</v>
      </c>
      <c r="G537" s="211">
        <f t="shared" si="284"/>
        <v>0</v>
      </c>
      <c r="H537" s="211">
        <f t="shared" si="248"/>
        <v>0</v>
      </c>
      <c r="I537" s="211">
        <f t="shared" si="249"/>
        <v>0</v>
      </c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  <c r="AA537" s="96"/>
      <c r="AB537" s="96"/>
      <c r="AC537" s="96"/>
      <c r="AD537" s="96"/>
      <c r="AE537" s="96"/>
      <c r="AF537" s="96"/>
      <c r="AG537" s="96"/>
      <c r="AH537" s="96"/>
      <c r="AI537" s="96"/>
      <c r="AJ537" s="96"/>
      <c r="AK537" s="96"/>
      <c r="AL537" s="96"/>
      <c r="AM537" s="96"/>
      <c r="AN537" s="96"/>
      <c r="AO537" s="96"/>
      <c r="AP537" s="96"/>
      <c r="AQ537" s="96"/>
      <c r="AR537" s="96"/>
      <c r="AS537" s="96"/>
      <c r="AT537" s="96"/>
      <c r="AU537" s="96"/>
      <c r="AV537" s="96"/>
      <c r="AW537" s="96"/>
      <c r="AX537" s="96"/>
      <c r="AY537" s="96"/>
      <c r="AZ537" s="96"/>
      <c r="BA537" s="96"/>
      <c r="BB537" s="96"/>
      <c r="BC537" s="96"/>
      <c r="BD537" s="96"/>
      <c r="BE537" s="96"/>
      <c r="BF537" s="96"/>
      <c r="BG537" s="96"/>
    </row>
    <row r="538" spans="1:59" s="89" customFormat="1" hidden="1">
      <c r="A538" s="259" t="s">
        <v>212</v>
      </c>
      <c r="B538" s="260"/>
      <c r="C538" s="261"/>
      <c r="D538" s="282" t="s">
        <v>55</v>
      </c>
      <c r="E538" s="214">
        <v>1500</v>
      </c>
      <c r="F538" s="214">
        <v>5600</v>
      </c>
      <c r="G538" s="214">
        <v>0</v>
      </c>
      <c r="H538" s="214">
        <f t="shared" si="248"/>
        <v>0</v>
      </c>
      <c r="I538" s="214">
        <f t="shared" si="249"/>
        <v>0</v>
      </c>
    </row>
    <row r="539" spans="1:59" s="89" customFormat="1" hidden="1">
      <c r="A539" s="256" t="s">
        <v>213</v>
      </c>
      <c r="B539" s="257"/>
      <c r="C539" s="258"/>
      <c r="D539" s="281" t="s">
        <v>56</v>
      </c>
      <c r="E539" s="211">
        <f>E540</f>
        <v>3680.55</v>
      </c>
      <c r="F539" s="211">
        <f t="shared" ref="F539:G539" si="285">F540</f>
        <v>0</v>
      </c>
      <c r="G539" s="211">
        <f t="shared" si="285"/>
        <v>0</v>
      </c>
      <c r="H539" s="211">
        <f t="shared" si="248"/>
        <v>0</v>
      </c>
      <c r="I539" s="211">
        <f t="shared" si="249"/>
        <v>0</v>
      </c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  <c r="AA539" s="96"/>
      <c r="AB539" s="96"/>
      <c r="AC539" s="96"/>
      <c r="AD539" s="96"/>
      <c r="AE539" s="96"/>
      <c r="AF539" s="96"/>
      <c r="AG539" s="96"/>
      <c r="AH539" s="96"/>
      <c r="AI539" s="96"/>
      <c r="AJ539" s="96"/>
      <c r="AK539" s="96"/>
      <c r="AL539" s="96"/>
      <c r="AM539" s="96"/>
      <c r="AN539" s="96"/>
      <c r="AO539" s="96"/>
      <c r="AP539" s="96"/>
      <c r="AQ539" s="96"/>
      <c r="AR539" s="96"/>
      <c r="AS539" s="96"/>
      <c r="AT539" s="96"/>
      <c r="AU539" s="96"/>
      <c r="AV539" s="96"/>
      <c r="AW539" s="96"/>
      <c r="AX539" s="96"/>
      <c r="AY539" s="96"/>
      <c r="AZ539" s="96"/>
      <c r="BA539" s="96"/>
      <c r="BB539" s="96"/>
      <c r="BC539" s="96"/>
      <c r="BD539" s="96"/>
      <c r="BE539" s="96"/>
      <c r="BF539" s="96"/>
      <c r="BG539" s="96"/>
    </row>
    <row r="540" spans="1:59" s="89" customFormat="1" ht="24" hidden="1">
      <c r="A540" s="259" t="s">
        <v>214</v>
      </c>
      <c r="B540" s="260"/>
      <c r="C540" s="261"/>
      <c r="D540" s="282" t="s">
        <v>57</v>
      </c>
      <c r="E540" s="214">
        <v>3680.55</v>
      </c>
      <c r="F540" s="214">
        <v>0</v>
      </c>
      <c r="G540" s="214">
        <v>0</v>
      </c>
      <c r="H540" s="214">
        <f t="shared" si="248"/>
        <v>0</v>
      </c>
      <c r="I540" s="214">
        <f t="shared" si="249"/>
        <v>0</v>
      </c>
    </row>
    <row r="541" spans="1:59" s="89" customFormat="1">
      <c r="A541" s="262" t="s">
        <v>159</v>
      </c>
      <c r="B541" s="279"/>
      <c r="C541" s="280"/>
      <c r="D541" s="269" t="s">
        <v>61</v>
      </c>
      <c r="E541" s="209">
        <f>E542+E544+E546</f>
        <v>988.3</v>
      </c>
      <c r="F541" s="209">
        <f t="shared" ref="F541:G541" si="286">F542+F544+F546</f>
        <v>5031.6000000000004</v>
      </c>
      <c r="G541" s="209">
        <f t="shared" si="286"/>
        <v>0</v>
      </c>
      <c r="H541" s="209">
        <f t="shared" si="248"/>
        <v>0</v>
      </c>
      <c r="I541" s="209">
        <f t="shared" si="249"/>
        <v>0</v>
      </c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Y541" s="95"/>
      <c r="Z541" s="95"/>
      <c r="AA541" s="95"/>
      <c r="AB541" s="95"/>
      <c r="AC541" s="95"/>
      <c r="AD541" s="95"/>
      <c r="AE541" s="95"/>
      <c r="AF541" s="95"/>
      <c r="AG541" s="95"/>
      <c r="AH541" s="95"/>
      <c r="AI541" s="95"/>
      <c r="AJ541" s="95"/>
      <c r="AK541" s="95"/>
      <c r="AL541" s="95"/>
      <c r="AM541" s="95"/>
      <c r="AN541" s="95"/>
      <c r="AO541" s="95"/>
      <c r="AP541" s="95"/>
      <c r="AQ541" s="95"/>
      <c r="AR541" s="95"/>
      <c r="AS541" s="95"/>
      <c r="AT541" s="95"/>
      <c r="AU541" s="95"/>
      <c r="AV541" s="95"/>
      <c r="AW541" s="95"/>
      <c r="AX541" s="95"/>
      <c r="AY541" s="95"/>
      <c r="AZ541" s="95"/>
      <c r="BA541" s="95"/>
      <c r="BB541" s="95"/>
      <c r="BC541" s="95"/>
      <c r="BD541" s="95"/>
      <c r="BE541" s="95"/>
      <c r="BF541" s="95"/>
      <c r="BG541" s="95"/>
    </row>
    <row r="542" spans="1:59" hidden="1">
      <c r="A542" s="53" t="s">
        <v>197</v>
      </c>
      <c r="B542" s="54"/>
      <c r="C542" s="55"/>
      <c r="D542" s="27" t="s">
        <v>62</v>
      </c>
      <c r="E542" s="10">
        <f>E543</f>
        <v>988.3</v>
      </c>
      <c r="F542" s="10">
        <f t="shared" ref="F542:G542" si="287">F543</f>
        <v>0</v>
      </c>
      <c r="G542" s="10">
        <f t="shared" si="287"/>
        <v>0</v>
      </c>
      <c r="H542" s="10">
        <f t="shared" si="248"/>
        <v>0</v>
      </c>
      <c r="I542" s="10">
        <f t="shared" si="249"/>
        <v>0</v>
      </c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  <c r="AA542" s="96"/>
      <c r="AB542" s="96"/>
      <c r="AC542" s="96"/>
      <c r="AD542" s="96"/>
      <c r="AE542" s="96"/>
      <c r="AF542" s="96"/>
      <c r="AG542" s="96"/>
      <c r="AH542" s="96"/>
      <c r="AI542" s="96"/>
      <c r="AJ542" s="96"/>
      <c r="AK542" s="96"/>
      <c r="AL542" s="96"/>
      <c r="AM542" s="96"/>
      <c r="AN542" s="96"/>
      <c r="AO542" s="96"/>
      <c r="AP542" s="96"/>
      <c r="AQ542" s="96"/>
      <c r="AR542" s="96"/>
      <c r="AS542" s="96"/>
      <c r="AT542" s="96"/>
      <c r="AU542" s="96"/>
      <c r="AV542" s="96"/>
      <c r="AW542" s="96"/>
      <c r="AX542" s="96"/>
      <c r="AY542" s="96"/>
      <c r="AZ542" s="96"/>
      <c r="BA542" s="96"/>
      <c r="BB542" s="96"/>
      <c r="BC542" s="96"/>
      <c r="BD542" s="96"/>
      <c r="BE542" s="96"/>
      <c r="BF542" s="96"/>
      <c r="BG542" s="96"/>
    </row>
    <row r="543" spans="1:59" hidden="1">
      <c r="A543" s="56" t="s">
        <v>95</v>
      </c>
      <c r="B543" s="57"/>
      <c r="C543" s="58"/>
      <c r="D543" s="28" t="s">
        <v>63</v>
      </c>
      <c r="E543" s="12">
        <v>988.3</v>
      </c>
      <c r="F543" s="12">
        <v>0</v>
      </c>
      <c r="G543" s="12">
        <v>0</v>
      </c>
      <c r="H543" s="12">
        <f t="shared" si="248"/>
        <v>0</v>
      </c>
      <c r="I543" s="12">
        <f t="shared" si="249"/>
        <v>0</v>
      </c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  <c r="AA543" s="89"/>
      <c r="AB543" s="89"/>
      <c r="AC543" s="89"/>
      <c r="AD543" s="89"/>
      <c r="AE543" s="89"/>
      <c r="AF543" s="89"/>
      <c r="AG543" s="89"/>
      <c r="AH543" s="89"/>
      <c r="AI543" s="89"/>
      <c r="AJ543" s="89"/>
      <c r="AK543" s="89"/>
      <c r="AL543" s="89"/>
      <c r="AM543" s="89"/>
      <c r="AN543" s="89"/>
      <c r="AO543" s="89"/>
      <c r="AP543" s="89"/>
      <c r="AQ543" s="89"/>
      <c r="AR543" s="89"/>
      <c r="AS543" s="89"/>
      <c r="AT543" s="89"/>
      <c r="AU543" s="89"/>
      <c r="AV543" s="89"/>
      <c r="AW543" s="89"/>
      <c r="AX543" s="89"/>
      <c r="AY543" s="89"/>
      <c r="AZ543" s="89"/>
      <c r="BA543" s="89"/>
      <c r="BB543" s="89"/>
      <c r="BC543" s="89"/>
      <c r="BD543" s="89"/>
      <c r="BE543" s="89"/>
      <c r="BF543" s="89"/>
      <c r="BG543" s="89"/>
    </row>
    <row r="544" spans="1:59" hidden="1">
      <c r="A544" s="53">
        <v>322</v>
      </c>
      <c r="B544" s="54"/>
      <c r="C544" s="55"/>
      <c r="D544" s="27" t="s">
        <v>67</v>
      </c>
      <c r="E544" s="10">
        <f>E545</f>
        <v>0</v>
      </c>
      <c r="F544" s="10">
        <f t="shared" ref="F544:G544" si="288">F545</f>
        <v>31.6</v>
      </c>
      <c r="G544" s="10">
        <f t="shared" si="288"/>
        <v>0</v>
      </c>
      <c r="H544" s="10">
        <f t="shared" si="248"/>
        <v>0</v>
      </c>
      <c r="I544" s="10">
        <f t="shared" si="249"/>
        <v>0</v>
      </c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  <c r="AA544" s="96"/>
      <c r="AB544" s="96"/>
      <c r="AC544" s="96"/>
      <c r="AD544" s="96"/>
      <c r="AE544" s="96"/>
      <c r="AF544" s="96"/>
      <c r="AG544" s="96"/>
      <c r="AH544" s="96"/>
      <c r="AI544" s="96"/>
      <c r="AJ544" s="96"/>
      <c r="AK544" s="96"/>
      <c r="AL544" s="96"/>
      <c r="AM544" s="96"/>
      <c r="AN544" s="96"/>
      <c r="AO544" s="96"/>
      <c r="AP544" s="96"/>
      <c r="AQ544" s="96"/>
      <c r="AR544" s="96"/>
      <c r="AS544" s="96"/>
      <c r="AT544" s="96"/>
      <c r="AU544" s="96"/>
      <c r="AV544" s="96"/>
      <c r="AW544" s="96"/>
      <c r="AX544" s="96"/>
      <c r="AY544" s="96"/>
      <c r="AZ544" s="96"/>
      <c r="BA544" s="96"/>
      <c r="BB544" s="96"/>
      <c r="BC544" s="96"/>
      <c r="BD544" s="96"/>
      <c r="BE544" s="96"/>
      <c r="BF544" s="96"/>
      <c r="BG544" s="96"/>
    </row>
    <row r="545" spans="1:59" ht="24" hidden="1">
      <c r="A545" s="56">
        <v>3221</v>
      </c>
      <c r="B545" s="57"/>
      <c r="C545" s="58"/>
      <c r="D545" s="28" t="s">
        <v>68</v>
      </c>
      <c r="E545" s="12">
        <v>0</v>
      </c>
      <c r="F545" s="12">
        <v>31.6</v>
      </c>
      <c r="G545" s="12">
        <v>0</v>
      </c>
      <c r="H545" s="12">
        <f t="shared" si="248"/>
        <v>0</v>
      </c>
      <c r="I545" s="12">
        <f t="shared" si="249"/>
        <v>0</v>
      </c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  <c r="AA545" s="89"/>
      <c r="AB545" s="89"/>
      <c r="AC545" s="89"/>
      <c r="AD545" s="89"/>
      <c r="AE545" s="89"/>
      <c r="AF545" s="89"/>
      <c r="AG545" s="89"/>
      <c r="AH545" s="89"/>
      <c r="AI545" s="89"/>
      <c r="AJ545" s="89"/>
      <c r="AK545" s="89"/>
      <c r="AL545" s="89"/>
      <c r="AM545" s="89"/>
      <c r="AN545" s="89"/>
      <c r="AO545" s="89"/>
      <c r="AP545" s="89"/>
      <c r="AQ545" s="89"/>
      <c r="AR545" s="89"/>
      <c r="AS545" s="89"/>
      <c r="AT545" s="89"/>
      <c r="AU545" s="89"/>
      <c r="AV545" s="89"/>
      <c r="AW545" s="89"/>
      <c r="AX545" s="89"/>
      <c r="AY545" s="89"/>
      <c r="AZ545" s="89"/>
      <c r="BA545" s="89"/>
      <c r="BB545" s="89"/>
      <c r="BC545" s="89"/>
      <c r="BD545" s="89"/>
      <c r="BE545" s="89"/>
      <c r="BF545" s="89"/>
      <c r="BG545" s="89"/>
    </row>
    <row r="546" spans="1:59" hidden="1">
      <c r="A546" s="53" t="s">
        <v>200</v>
      </c>
      <c r="B546" s="54"/>
      <c r="C546" s="55"/>
      <c r="D546" s="27" t="s">
        <v>74</v>
      </c>
      <c r="E546" s="10">
        <f>SUM(E547:E551)</f>
        <v>0</v>
      </c>
      <c r="F546" s="10">
        <f t="shared" ref="F546:G546" si="289">SUM(F547:F551)</f>
        <v>5000</v>
      </c>
      <c r="G546" s="10">
        <f t="shared" si="289"/>
        <v>0</v>
      </c>
      <c r="H546" s="10">
        <f t="shared" si="248"/>
        <v>0</v>
      </c>
      <c r="I546" s="10">
        <f t="shared" si="249"/>
        <v>0</v>
      </c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  <c r="AA546" s="96"/>
      <c r="AB546" s="96"/>
      <c r="AC546" s="96"/>
      <c r="AD546" s="96"/>
      <c r="AE546" s="96"/>
      <c r="AF546" s="96"/>
      <c r="AG546" s="96"/>
      <c r="AH546" s="96"/>
      <c r="AI546" s="96"/>
      <c r="AJ546" s="96"/>
      <c r="AK546" s="96"/>
      <c r="AL546" s="96"/>
      <c r="AM546" s="96"/>
      <c r="AN546" s="96"/>
      <c r="AO546" s="96"/>
      <c r="AP546" s="96"/>
      <c r="AQ546" s="96"/>
      <c r="AR546" s="96"/>
      <c r="AS546" s="96"/>
      <c r="AT546" s="96"/>
      <c r="AU546" s="96"/>
      <c r="AV546" s="96"/>
      <c r="AW546" s="96"/>
      <c r="AX546" s="96"/>
      <c r="AY546" s="96"/>
      <c r="AZ546" s="96"/>
      <c r="BA546" s="96"/>
      <c r="BB546" s="96"/>
      <c r="BC546" s="96"/>
      <c r="BD546" s="96"/>
      <c r="BE546" s="96"/>
      <c r="BF546" s="96"/>
      <c r="BG546" s="96"/>
    </row>
    <row r="547" spans="1:59" hidden="1">
      <c r="A547" s="56" t="s">
        <v>201</v>
      </c>
      <c r="B547" s="57"/>
      <c r="C547" s="58"/>
      <c r="D547" s="28" t="s">
        <v>75</v>
      </c>
      <c r="E547" s="12">
        <v>0</v>
      </c>
      <c r="F547" s="12">
        <v>0</v>
      </c>
      <c r="G547" s="12">
        <v>0</v>
      </c>
      <c r="H547" s="12">
        <f t="shared" si="248"/>
        <v>0</v>
      </c>
      <c r="I547" s="12">
        <f t="shared" si="249"/>
        <v>0</v>
      </c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  <c r="AA547" s="89"/>
      <c r="AB547" s="89"/>
      <c r="AC547" s="89"/>
      <c r="AD547" s="89"/>
      <c r="AE547" s="89"/>
      <c r="AF547" s="89"/>
      <c r="AG547" s="89"/>
      <c r="AH547" s="89"/>
      <c r="AI547" s="89"/>
      <c r="AJ547" s="89"/>
      <c r="AK547" s="89"/>
      <c r="AL547" s="89"/>
      <c r="AM547" s="89"/>
      <c r="AN547" s="89"/>
      <c r="AO547" s="89"/>
      <c r="AP547" s="89"/>
      <c r="AQ547" s="89"/>
      <c r="AR547" s="89"/>
      <c r="AS547" s="89"/>
      <c r="AT547" s="89"/>
      <c r="AU547" s="89"/>
      <c r="AV547" s="89"/>
      <c r="AW547" s="89"/>
      <c r="AX547" s="89"/>
      <c r="AY547" s="89"/>
      <c r="AZ547" s="89"/>
      <c r="BA547" s="89"/>
      <c r="BB547" s="89"/>
      <c r="BC547" s="89"/>
      <c r="BD547" s="89"/>
      <c r="BE547" s="89"/>
      <c r="BF547" s="89"/>
      <c r="BG547" s="89"/>
    </row>
    <row r="548" spans="1:59" ht="24" hidden="1">
      <c r="A548" s="56">
        <v>3232</v>
      </c>
      <c r="B548" s="57"/>
      <c r="C548" s="58"/>
      <c r="D548" s="28" t="s">
        <v>76</v>
      </c>
      <c r="E548" s="12">
        <v>0</v>
      </c>
      <c r="F548" s="12">
        <v>5000</v>
      </c>
      <c r="G548" s="12"/>
      <c r="H548" s="12"/>
      <c r="I548" s="12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  <c r="AA548" s="89"/>
      <c r="AB548" s="89"/>
      <c r="AC548" s="89"/>
      <c r="AD548" s="89"/>
      <c r="AE548" s="89"/>
      <c r="AF548" s="89"/>
      <c r="AG548" s="89"/>
      <c r="AH548" s="89"/>
      <c r="AI548" s="89"/>
      <c r="AJ548" s="89"/>
      <c r="AK548" s="89"/>
      <c r="AL548" s="89"/>
      <c r="AM548" s="89"/>
      <c r="AN548" s="89"/>
      <c r="AO548" s="89"/>
      <c r="AP548" s="89"/>
      <c r="AQ548" s="89"/>
      <c r="AR548" s="89"/>
      <c r="AS548" s="89"/>
      <c r="AT548" s="89"/>
      <c r="AU548" s="89"/>
      <c r="AV548" s="89"/>
      <c r="AW548" s="89"/>
      <c r="AX548" s="89"/>
      <c r="AY548" s="89"/>
      <c r="AZ548" s="89"/>
      <c r="BA548" s="89"/>
      <c r="BB548" s="89"/>
      <c r="BC548" s="89"/>
      <c r="BD548" s="89"/>
      <c r="BE548" s="89"/>
      <c r="BF548" s="89"/>
      <c r="BG548" s="89"/>
    </row>
    <row r="549" spans="1:59" hidden="1">
      <c r="A549" s="56" t="s">
        <v>215</v>
      </c>
      <c r="B549" s="57"/>
      <c r="C549" s="58"/>
      <c r="D549" s="28" t="s">
        <v>77</v>
      </c>
      <c r="E549" s="12">
        <v>0</v>
      </c>
      <c r="F549" s="12">
        <v>0</v>
      </c>
      <c r="G549" s="12">
        <v>0</v>
      </c>
      <c r="H549" s="12">
        <f t="shared" si="248"/>
        <v>0</v>
      </c>
      <c r="I549" s="12">
        <f t="shared" si="249"/>
        <v>0</v>
      </c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  <c r="AA549" s="89"/>
      <c r="AB549" s="89"/>
      <c r="AC549" s="89"/>
      <c r="AD549" s="89"/>
      <c r="AE549" s="89"/>
      <c r="AF549" s="89"/>
      <c r="AG549" s="89"/>
      <c r="AH549" s="89"/>
      <c r="AI549" s="89"/>
      <c r="AJ549" s="89"/>
      <c r="AK549" s="89"/>
      <c r="AL549" s="89"/>
      <c r="AM549" s="89"/>
      <c r="AN549" s="89"/>
      <c r="AO549" s="89"/>
      <c r="AP549" s="89"/>
      <c r="AQ549" s="89"/>
      <c r="AR549" s="89"/>
      <c r="AS549" s="89"/>
      <c r="AT549" s="89"/>
      <c r="AU549" s="89"/>
      <c r="AV549" s="89"/>
      <c r="AW549" s="89"/>
      <c r="AX549" s="89"/>
      <c r="AY549" s="89"/>
      <c r="AZ549" s="89"/>
      <c r="BA549" s="89"/>
      <c r="BB549" s="89"/>
      <c r="BC549" s="89"/>
      <c r="BD549" s="89"/>
      <c r="BE549" s="89"/>
      <c r="BF549" s="89"/>
      <c r="BG549" s="89"/>
    </row>
    <row r="550" spans="1:59" hidden="1">
      <c r="A550" s="56" t="s">
        <v>216</v>
      </c>
      <c r="B550" s="57"/>
      <c r="C550" s="58"/>
      <c r="D550" s="28" t="s">
        <v>79</v>
      </c>
      <c r="E550" s="12">
        <v>0</v>
      </c>
      <c r="F550" s="12">
        <v>0</v>
      </c>
      <c r="G550" s="12">
        <v>0</v>
      </c>
      <c r="H550" s="12">
        <f t="shared" si="248"/>
        <v>0</v>
      </c>
      <c r="I550" s="12">
        <f t="shared" si="249"/>
        <v>0</v>
      </c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  <c r="AA550" s="89"/>
      <c r="AB550" s="89"/>
      <c r="AC550" s="89"/>
      <c r="AD550" s="89"/>
      <c r="AE550" s="89"/>
      <c r="AF550" s="89"/>
      <c r="AG550" s="89"/>
      <c r="AH550" s="89"/>
      <c r="AI550" s="89"/>
      <c r="AJ550" s="89"/>
      <c r="AK550" s="89"/>
      <c r="AL550" s="89"/>
      <c r="AM550" s="89"/>
      <c r="AN550" s="89"/>
      <c r="AO550" s="89"/>
      <c r="AP550" s="89"/>
      <c r="AQ550" s="89"/>
      <c r="AR550" s="89"/>
      <c r="AS550" s="89"/>
      <c r="AT550" s="89"/>
      <c r="AU550" s="89"/>
      <c r="AV550" s="89"/>
      <c r="AW550" s="89"/>
      <c r="AX550" s="89"/>
      <c r="AY550" s="89"/>
      <c r="AZ550" s="89"/>
      <c r="BA550" s="89"/>
      <c r="BB550" s="89"/>
      <c r="BC550" s="89"/>
      <c r="BD550" s="89"/>
      <c r="BE550" s="89"/>
      <c r="BF550" s="89"/>
      <c r="BG550" s="89"/>
    </row>
    <row r="551" spans="1:59" hidden="1">
      <c r="A551" s="56" t="s">
        <v>217</v>
      </c>
      <c r="B551" s="57"/>
      <c r="C551" s="58"/>
      <c r="D551" s="28" t="s">
        <v>81</v>
      </c>
      <c r="E551" s="12">
        <v>0</v>
      </c>
      <c r="F551" s="12">
        <v>0</v>
      </c>
      <c r="G551" s="12">
        <v>0</v>
      </c>
      <c r="H551" s="12">
        <f t="shared" si="248"/>
        <v>0</v>
      </c>
      <c r="I551" s="12">
        <f t="shared" si="249"/>
        <v>0</v>
      </c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  <c r="AA551" s="89"/>
      <c r="AB551" s="89"/>
      <c r="AC551" s="89"/>
      <c r="AD551" s="89"/>
      <c r="AE551" s="89"/>
      <c r="AF551" s="89"/>
      <c r="AG551" s="89"/>
      <c r="AH551" s="89"/>
      <c r="AI551" s="89"/>
      <c r="AJ551" s="89"/>
      <c r="AK551" s="89"/>
      <c r="AL551" s="89"/>
      <c r="AM551" s="89"/>
      <c r="AN551" s="89"/>
      <c r="AO551" s="89"/>
      <c r="AP551" s="89"/>
      <c r="AQ551" s="89"/>
      <c r="AR551" s="89"/>
      <c r="AS551" s="89"/>
      <c r="AT551" s="89"/>
      <c r="AU551" s="89"/>
      <c r="AV551" s="89"/>
      <c r="AW551" s="89"/>
      <c r="AX551" s="89"/>
      <c r="AY551" s="89"/>
      <c r="AZ551" s="89"/>
      <c r="BA551" s="89"/>
      <c r="BB551" s="89"/>
      <c r="BC551" s="89"/>
      <c r="BD551" s="89"/>
      <c r="BE551" s="89"/>
      <c r="BF551" s="89"/>
      <c r="BG551" s="89"/>
    </row>
    <row r="552" spans="1:59" ht="24">
      <c r="A552" s="59">
        <v>4</v>
      </c>
      <c r="B552" s="68"/>
      <c r="C552" s="69"/>
      <c r="D552" s="75" t="s">
        <v>108</v>
      </c>
      <c r="E552" s="6">
        <f>E553</f>
        <v>0</v>
      </c>
      <c r="F552" s="6">
        <f t="shared" ref="F552:I552" si="290">F553</f>
        <v>10000</v>
      </c>
      <c r="G552" s="6">
        <f t="shared" si="290"/>
        <v>0</v>
      </c>
      <c r="H552" s="6">
        <f t="shared" si="290"/>
        <v>0</v>
      </c>
      <c r="I552" s="6">
        <f t="shared" si="290"/>
        <v>0</v>
      </c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  <c r="AD552" s="94"/>
      <c r="AE552" s="94"/>
      <c r="AF552" s="94"/>
      <c r="AG552" s="94"/>
      <c r="AH552" s="94"/>
      <c r="AI552" s="94"/>
      <c r="AJ552" s="94"/>
      <c r="AK552" s="94"/>
      <c r="AL552" s="94"/>
      <c r="AM552" s="94"/>
      <c r="AN552" s="94"/>
      <c r="AO552" s="94"/>
      <c r="AP552" s="94"/>
      <c r="AQ552" s="94"/>
      <c r="AR552" s="94"/>
      <c r="AS552" s="94"/>
      <c r="AT552" s="94"/>
      <c r="AU552" s="94"/>
      <c r="AV552" s="94"/>
      <c r="AW552" s="94"/>
      <c r="AX552" s="94"/>
      <c r="AY552" s="94"/>
      <c r="AZ552" s="94"/>
      <c r="BA552" s="94"/>
      <c r="BB552" s="94"/>
      <c r="BC552" s="94"/>
      <c r="BD552" s="94"/>
      <c r="BE552" s="94"/>
      <c r="BF552" s="94"/>
      <c r="BG552" s="94"/>
    </row>
    <row r="553" spans="1:59" s="89" customFormat="1" ht="24">
      <c r="A553" s="262">
        <v>42</v>
      </c>
      <c r="B553" s="267"/>
      <c r="C553" s="268"/>
      <c r="D553" s="269" t="s">
        <v>109</v>
      </c>
      <c r="E553" s="209">
        <f>E554+E559</f>
        <v>0</v>
      </c>
      <c r="F553" s="209">
        <f t="shared" ref="F553:I553" si="291">F554+F559</f>
        <v>10000</v>
      </c>
      <c r="G553" s="209">
        <f t="shared" si="291"/>
        <v>0</v>
      </c>
      <c r="H553" s="209">
        <f t="shared" si="291"/>
        <v>0</v>
      </c>
      <c r="I553" s="209">
        <f t="shared" si="291"/>
        <v>0</v>
      </c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Y553" s="95"/>
      <c r="Z553" s="95"/>
      <c r="AA553" s="95"/>
      <c r="AB553" s="95"/>
      <c r="AC553" s="95"/>
      <c r="AD553" s="95"/>
      <c r="AE553" s="95"/>
      <c r="AF553" s="95"/>
      <c r="AG553" s="95"/>
      <c r="AH553" s="95"/>
      <c r="AI553" s="95"/>
      <c r="AJ553" s="95"/>
      <c r="AK553" s="95"/>
      <c r="AL553" s="95"/>
      <c r="AM553" s="95"/>
      <c r="AN553" s="95"/>
      <c r="AO553" s="95"/>
      <c r="AP553" s="95"/>
      <c r="AQ553" s="95"/>
      <c r="AR553" s="95"/>
      <c r="AS553" s="95"/>
      <c r="AT553" s="95"/>
      <c r="AU553" s="95"/>
      <c r="AV553" s="95"/>
      <c r="AW553" s="95"/>
      <c r="AX553" s="95"/>
      <c r="AY553" s="95"/>
      <c r="AZ553" s="95"/>
      <c r="BA553" s="95"/>
      <c r="BB553" s="95"/>
      <c r="BC553" s="95"/>
      <c r="BD553" s="95"/>
      <c r="BE553" s="95"/>
      <c r="BF553" s="95"/>
      <c r="BG553" s="95"/>
    </row>
    <row r="554" spans="1:59" hidden="1">
      <c r="A554" s="33">
        <v>422</v>
      </c>
      <c r="B554" s="70"/>
      <c r="C554" s="71"/>
      <c r="D554" s="27" t="s">
        <v>110</v>
      </c>
      <c r="E554" s="10">
        <f>SUM(E555:E559)</f>
        <v>0</v>
      </c>
      <c r="F554" s="10">
        <f t="shared" ref="F554:G554" si="292">SUM(F555:F559)</f>
        <v>10000</v>
      </c>
      <c r="G554" s="10">
        <f t="shared" si="292"/>
        <v>0</v>
      </c>
      <c r="H554" s="10">
        <f t="shared" ref="H554:H559" si="293">G554</f>
        <v>0</v>
      </c>
      <c r="I554" s="10">
        <f t="shared" ref="I554:I559" si="294">G554</f>
        <v>0</v>
      </c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  <c r="AA554" s="96"/>
      <c r="AB554" s="96"/>
      <c r="AC554" s="96"/>
      <c r="AD554" s="96"/>
      <c r="AE554" s="96"/>
      <c r="AF554" s="96"/>
      <c r="AG554" s="96"/>
      <c r="AH554" s="96"/>
      <c r="AI554" s="96"/>
      <c r="AJ554" s="96"/>
      <c r="AK554" s="96"/>
      <c r="AL554" s="96"/>
      <c r="AM554" s="96"/>
      <c r="AN554" s="96"/>
      <c r="AO554" s="96"/>
      <c r="AP554" s="96"/>
      <c r="AQ554" s="96"/>
      <c r="AR554" s="96"/>
      <c r="AS554" s="96"/>
      <c r="AT554" s="96"/>
      <c r="AU554" s="96"/>
      <c r="AV554" s="96"/>
      <c r="AW554" s="96"/>
      <c r="AX554" s="96"/>
      <c r="AY554" s="96"/>
      <c r="AZ554" s="96"/>
      <c r="BA554" s="96"/>
      <c r="BB554" s="96"/>
      <c r="BC554" s="96"/>
      <c r="BD554" s="96"/>
      <c r="BE554" s="96"/>
      <c r="BF554" s="96"/>
      <c r="BG554" s="96"/>
    </row>
    <row r="555" spans="1:59" hidden="1">
      <c r="A555" s="72">
        <v>4221</v>
      </c>
      <c r="B555" s="73"/>
      <c r="C555" s="74"/>
      <c r="D555" s="28" t="s">
        <v>111</v>
      </c>
      <c r="E555" s="12">
        <v>0</v>
      </c>
      <c r="F555" s="12">
        <v>10000</v>
      </c>
      <c r="G555" s="12">
        <v>0</v>
      </c>
      <c r="H555" s="12">
        <f t="shared" si="293"/>
        <v>0</v>
      </c>
      <c r="I555" s="12">
        <f t="shared" si="294"/>
        <v>0</v>
      </c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  <c r="AA555" s="89"/>
      <c r="AB555" s="89"/>
      <c r="AC555" s="89"/>
      <c r="AD555" s="89"/>
      <c r="AE555" s="89"/>
      <c r="AF555" s="89"/>
      <c r="AG555" s="89"/>
      <c r="AH555" s="89"/>
      <c r="AI555" s="89"/>
      <c r="AJ555" s="89"/>
      <c r="AK555" s="89"/>
      <c r="AL555" s="89"/>
      <c r="AM555" s="89"/>
      <c r="AN555" s="89"/>
      <c r="AO555" s="89"/>
      <c r="AP555" s="89"/>
      <c r="AQ555" s="89"/>
      <c r="AR555" s="89"/>
      <c r="AS555" s="89"/>
      <c r="AT555" s="89"/>
      <c r="AU555" s="89"/>
      <c r="AV555" s="89"/>
      <c r="AW555" s="89"/>
      <c r="AX555" s="89"/>
      <c r="AY555" s="89"/>
      <c r="AZ555" s="89"/>
      <c r="BA555" s="89"/>
      <c r="BB555" s="89"/>
      <c r="BC555" s="89"/>
      <c r="BD555" s="89"/>
      <c r="BE555" s="89"/>
      <c r="BF555" s="89"/>
      <c r="BG555" s="89"/>
    </row>
    <row r="556" spans="1:59" hidden="1">
      <c r="A556" s="72">
        <v>4222</v>
      </c>
      <c r="B556" s="73"/>
      <c r="C556" s="74"/>
      <c r="D556" s="28" t="s">
        <v>112</v>
      </c>
      <c r="E556" s="12">
        <v>0</v>
      </c>
      <c r="F556" s="12">
        <v>0</v>
      </c>
      <c r="G556" s="12">
        <v>0</v>
      </c>
      <c r="H556" s="12">
        <f t="shared" si="293"/>
        <v>0</v>
      </c>
      <c r="I556" s="12">
        <f t="shared" si="294"/>
        <v>0</v>
      </c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  <c r="AA556" s="89"/>
      <c r="AB556" s="89"/>
      <c r="AC556" s="89"/>
      <c r="AD556" s="89"/>
      <c r="AE556" s="89"/>
      <c r="AF556" s="89"/>
      <c r="AG556" s="89"/>
      <c r="AH556" s="89"/>
      <c r="AI556" s="89"/>
      <c r="AJ556" s="89"/>
      <c r="AK556" s="89"/>
      <c r="AL556" s="89"/>
      <c r="AM556" s="89"/>
      <c r="AN556" s="89"/>
      <c r="AO556" s="89"/>
      <c r="AP556" s="89"/>
      <c r="AQ556" s="89"/>
      <c r="AR556" s="89"/>
      <c r="AS556" s="89"/>
      <c r="AT556" s="89"/>
      <c r="AU556" s="89"/>
      <c r="AV556" s="89"/>
      <c r="AW556" s="89"/>
      <c r="AX556" s="89"/>
      <c r="AY556" s="89"/>
      <c r="AZ556" s="89"/>
      <c r="BA556" s="89"/>
      <c r="BB556" s="89"/>
      <c r="BC556" s="89"/>
      <c r="BD556" s="89"/>
      <c r="BE556" s="89"/>
      <c r="BF556" s="89"/>
      <c r="BG556" s="89"/>
    </row>
    <row r="557" spans="1:59" hidden="1">
      <c r="A557" s="72">
        <v>4223</v>
      </c>
      <c r="B557" s="73"/>
      <c r="C557" s="74"/>
      <c r="D557" s="28" t="s">
        <v>113</v>
      </c>
      <c r="E557" s="12">
        <v>0</v>
      </c>
      <c r="F557" s="12">
        <v>0</v>
      </c>
      <c r="G557" s="12">
        <v>0</v>
      </c>
      <c r="H557" s="12">
        <f t="shared" si="293"/>
        <v>0</v>
      </c>
      <c r="I557" s="12">
        <f t="shared" si="294"/>
        <v>0</v>
      </c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  <c r="AA557" s="89"/>
      <c r="AB557" s="89"/>
      <c r="AC557" s="89"/>
      <c r="AD557" s="89"/>
      <c r="AE557" s="89"/>
      <c r="AF557" s="89"/>
      <c r="AG557" s="89"/>
      <c r="AH557" s="89"/>
      <c r="AI557" s="89"/>
      <c r="AJ557" s="89"/>
      <c r="AK557" s="89"/>
      <c r="AL557" s="89"/>
      <c r="AM557" s="89"/>
      <c r="AN557" s="89"/>
      <c r="AO557" s="89"/>
      <c r="AP557" s="89"/>
      <c r="AQ557" s="89"/>
      <c r="AR557" s="89"/>
      <c r="AS557" s="89"/>
      <c r="AT557" s="89"/>
      <c r="AU557" s="89"/>
      <c r="AV557" s="89"/>
      <c r="AW557" s="89"/>
      <c r="AX557" s="89"/>
      <c r="AY557" s="89"/>
      <c r="AZ557" s="89"/>
      <c r="BA557" s="89"/>
      <c r="BB557" s="89"/>
      <c r="BC557" s="89"/>
      <c r="BD557" s="89"/>
      <c r="BE557" s="89"/>
      <c r="BF557" s="89"/>
      <c r="BG557" s="89"/>
    </row>
    <row r="558" spans="1:59" hidden="1">
      <c r="A558" s="72">
        <v>4226</v>
      </c>
      <c r="B558" s="73"/>
      <c r="C558" s="74"/>
      <c r="D558" s="28" t="s">
        <v>114</v>
      </c>
      <c r="E558" s="12">
        <v>0</v>
      </c>
      <c r="F558" s="12">
        <v>0</v>
      </c>
      <c r="G558" s="12">
        <v>0</v>
      </c>
      <c r="H558" s="12">
        <f t="shared" si="293"/>
        <v>0</v>
      </c>
      <c r="I558" s="12">
        <f t="shared" si="294"/>
        <v>0</v>
      </c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  <c r="AA558" s="89"/>
      <c r="AB558" s="89"/>
      <c r="AC558" s="89"/>
      <c r="AD558" s="89"/>
      <c r="AE558" s="89"/>
      <c r="AF558" s="89"/>
      <c r="AG558" s="89"/>
      <c r="AH558" s="89"/>
      <c r="AI558" s="89"/>
      <c r="AJ558" s="89"/>
      <c r="AK558" s="89"/>
      <c r="AL558" s="89"/>
      <c r="AM558" s="89"/>
      <c r="AN558" s="89"/>
      <c r="AO558" s="89"/>
      <c r="AP558" s="89"/>
      <c r="AQ558" s="89"/>
      <c r="AR558" s="89"/>
      <c r="AS558" s="89"/>
      <c r="AT558" s="89"/>
      <c r="AU558" s="89"/>
      <c r="AV558" s="89"/>
      <c r="AW558" s="89"/>
      <c r="AX558" s="89"/>
      <c r="AY558" s="89"/>
      <c r="AZ558" s="89"/>
      <c r="BA558" s="89"/>
      <c r="BB558" s="89"/>
      <c r="BC558" s="89"/>
      <c r="BD558" s="89"/>
      <c r="BE558" s="89"/>
      <c r="BF558" s="89"/>
      <c r="BG558" s="89"/>
    </row>
    <row r="559" spans="1:59" ht="24" hidden="1">
      <c r="A559" s="72">
        <v>4227</v>
      </c>
      <c r="B559" s="73"/>
      <c r="C559" s="74"/>
      <c r="D559" s="28" t="s">
        <v>115</v>
      </c>
      <c r="E559" s="12">
        <v>0</v>
      </c>
      <c r="F559" s="12">
        <v>0</v>
      </c>
      <c r="G559" s="12">
        <v>0</v>
      </c>
      <c r="H559" s="12">
        <f t="shared" si="293"/>
        <v>0</v>
      </c>
      <c r="I559" s="12">
        <f t="shared" si="294"/>
        <v>0</v>
      </c>
      <c r="J559" s="89"/>
      <c r="K559" s="97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  <c r="AA559" s="89"/>
      <c r="AB559" s="89"/>
      <c r="AC559" s="89"/>
      <c r="AD559" s="89"/>
      <c r="AE559" s="89"/>
      <c r="AF559" s="89"/>
      <c r="AG559" s="89"/>
      <c r="AH559" s="89"/>
      <c r="AI559" s="89"/>
      <c r="AJ559" s="89"/>
      <c r="AK559" s="89"/>
      <c r="AL559" s="89"/>
      <c r="AM559" s="89"/>
      <c r="AN559" s="89"/>
      <c r="AO559" s="89"/>
      <c r="AP559" s="89"/>
      <c r="AQ559" s="89"/>
      <c r="AR559" s="89"/>
      <c r="AS559" s="89"/>
      <c r="AT559" s="89"/>
      <c r="AU559" s="89"/>
      <c r="AV559" s="89"/>
      <c r="AW559" s="89"/>
      <c r="AX559" s="89"/>
      <c r="AY559" s="89"/>
      <c r="AZ559" s="89"/>
      <c r="BA559" s="89"/>
      <c r="BB559" s="89"/>
      <c r="BC559" s="89"/>
      <c r="BD559" s="89"/>
      <c r="BE559" s="89"/>
      <c r="BF559" s="89"/>
      <c r="BG559" s="89"/>
    </row>
    <row r="560" spans="1:59" s="291" customFormat="1" ht="15" customHeight="1">
      <c r="A560" s="330" t="s">
        <v>227</v>
      </c>
      <c r="B560" s="330"/>
      <c r="C560" s="330"/>
      <c r="D560" s="288" t="s">
        <v>226</v>
      </c>
      <c r="E560" s="289">
        <f>E562</f>
        <v>0</v>
      </c>
      <c r="F560" s="289">
        <f t="shared" ref="F560:G560" si="295">F562</f>
        <v>1700</v>
      </c>
      <c r="G560" s="289">
        <f t="shared" si="295"/>
        <v>2300</v>
      </c>
      <c r="H560" s="289">
        <f>G560</f>
        <v>2300</v>
      </c>
      <c r="I560" s="289">
        <f>G560</f>
        <v>2300</v>
      </c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  <c r="AA560" s="89"/>
      <c r="AB560" s="89"/>
      <c r="AC560" s="89"/>
      <c r="AD560" s="89"/>
      <c r="AE560" s="89"/>
      <c r="AF560" s="89"/>
      <c r="AG560" s="89"/>
      <c r="AH560" s="89"/>
    </row>
    <row r="561" spans="1:59" ht="15" customHeight="1">
      <c r="A561" s="331" t="s">
        <v>185</v>
      </c>
      <c r="B561" s="331"/>
      <c r="C561" s="331"/>
      <c r="D561" s="51" t="s">
        <v>41</v>
      </c>
      <c r="E561" s="14">
        <f>E562</f>
        <v>0</v>
      </c>
      <c r="F561" s="14">
        <f t="shared" ref="F561:G562" si="296">F562</f>
        <v>1700</v>
      </c>
      <c r="G561" s="14">
        <f t="shared" si="296"/>
        <v>2300</v>
      </c>
      <c r="H561" s="14">
        <f t="shared" ref="H561:H572" si="297">G561</f>
        <v>2300</v>
      </c>
      <c r="I561" s="14">
        <f t="shared" ref="I561:I572" si="298">G561</f>
        <v>2300</v>
      </c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  <c r="AA561" s="89"/>
      <c r="AB561" s="89"/>
      <c r="AC561" s="89"/>
      <c r="AD561" s="89"/>
      <c r="AE561" s="89"/>
      <c r="AF561" s="89"/>
      <c r="AG561" s="89"/>
      <c r="AH561" s="89"/>
      <c r="AI561" s="89"/>
      <c r="AJ561" s="89"/>
      <c r="AK561" s="89"/>
      <c r="AL561" s="89"/>
      <c r="AM561" s="89"/>
      <c r="AN561" s="89"/>
      <c r="AO561" s="89"/>
      <c r="AP561" s="89"/>
      <c r="AQ561" s="89"/>
      <c r="AR561" s="89"/>
      <c r="AS561" s="89"/>
      <c r="AT561" s="89"/>
      <c r="AU561" s="89"/>
      <c r="AV561" s="89"/>
      <c r="AW561" s="89"/>
      <c r="AX561" s="89"/>
      <c r="AY561" s="89"/>
      <c r="AZ561" s="89"/>
      <c r="BA561" s="89"/>
      <c r="BB561" s="89"/>
      <c r="BC561" s="89"/>
      <c r="BD561" s="89"/>
      <c r="BE561" s="89"/>
      <c r="BF561" s="89"/>
      <c r="BG561" s="89"/>
    </row>
    <row r="562" spans="1:59">
      <c r="A562" s="67">
        <v>3</v>
      </c>
      <c r="B562" s="68"/>
      <c r="C562" s="69"/>
      <c r="D562" s="52" t="s">
        <v>51</v>
      </c>
      <c r="E562" s="6">
        <f>E563</f>
        <v>0</v>
      </c>
      <c r="F562" s="6">
        <f t="shared" si="296"/>
        <v>1700</v>
      </c>
      <c r="G562" s="6">
        <f t="shared" si="296"/>
        <v>2300</v>
      </c>
      <c r="H562" s="6">
        <f t="shared" si="297"/>
        <v>2300</v>
      </c>
      <c r="I562" s="6">
        <f t="shared" si="298"/>
        <v>2300</v>
      </c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  <c r="AA562" s="89"/>
      <c r="AB562" s="89"/>
      <c r="AC562" s="89"/>
      <c r="AD562" s="89"/>
      <c r="AE562" s="89"/>
      <c r="AF562" s="89"/>
      <c r="AG562" s="89"/>
      <c r="AH562" s="89"/>
      <c r="AI562" s="89"/>
      <c r="AJ562" s="89"/>
      <c r="AK562" s="89"/>
      <c r="AL562" s="89"/>
      <c r="AM562" s="89"/>
      <c r="AN562" s="89"/>
      <c r="AO562" s="89"/>
      <c r="AP562" s="89"/>
      <c r="AQ562" s="89"/>
      <c r="AR562" s="89"/>
      <c r="AS562" s="89"/>
      <c r="AT562" s="89"/>
      <c r="AU562" s="89"/>
      <c r="AV562" s="89"/>
      <c r="AW562" s="89"/>
      <c r="AX562" s="89"/>
      <c r="AY562" s="89"/>
      <c r="AZ562" s="89"/>
      <c r="BA562" s="89"/>
      <c r="BB562" s="89"/>
      <c r="BC562" s="89"/>
      <c r="BD562" s="89"/>
      <c r="BE562" s="89"/>
      <c r="BF562" s="89"/>
      <c r="BG562" s="89"/>
    </row>
    <row r="563" spans="1:59" s="89" customFormat="1">
      <c r="A563" s="266">
        <v>32</v>
      </c>
      <c r="B563" s="267"/>
      <c r="C563" s="268"/>
      <c r="D563" s="224" t="s">
        <v>61</v>
      </c>
      <c r="E563" s="209">
        <f>E564+E567+E570</f>
        <v>0</v>
      </c>
      <c r="F563" s="209">
        <f t="shared" ref="F563:G563" si="299">F564+F567+F570</f>
        <v>1700</v>
      </c>
      <c r="G563" s="209">
        <f t="shared" si="299"/>
        <v>2300</v>
      </c>
      <c r="H563" s="209">
        <f t="shared" si="297"/>
        <v>2300</v>
      </c>
      <c r="I563" s="209">
        <f t="shared" si="298"/>
        <v>2300</v>
      </c>
    </row>
    <row r="564" spans="1:59" hidden="1">
      <c r="A564" s="33">
        <v>321</v>
      </c>
      <c r="B564" s="70"/>
      <c r="C564" s="71"/>
      <c r="D564" s="34" t="s">
        <v>62</v>
      </c>
      <c r="E564" s="10">
        <f>SUM(E565:E566)</f>
        <v>0</v>
      </c>
      <c r="F564" s="10">
        <f t="shared" ref="F564:G564" si="300">SUM(F565:F566)</f>
        <v>300</v>
      </c>
      <c r="G564" s="10">
        <f t="shared" si="300"/>
        <v>400</v>
      </c>
      <c r="H564" s="10">
        <f t="shared" si="297"/>
        <v>400</v>
      </c>
      <c r="I564" s="10">
        <f t="shared" si="298"/>
        <v>400</v>
      </c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  <c r="AA564" s="89"/>
      <c r="AB564" s="89"/>
      <c r="AC564" s="89"/>
      <c r="AD564" s="89"/>
      <c r="AE564" s="89"/>
      <c r="AF564" s="89"/>
      <c r="AG564" s="89"/>
      <c r="AH564" s="89"/>
      <c r="AI564" s="89"/>
      <c r="AJ564" s="89"/>
      <c r="AK564" s="89"/>
      <c r="AL564" s="89"/>
      <c r="AM564" s="89"/>
      <c r="AN564" s="89"/>
      <c r="AO564" s="89"/>
      <c r="AP564" s="89"/>
      <c r="AQ564" s="89"/>
      <c r="AR564" s="89"/>
      <c r="AS564" s="89"/>
      <c r="AT564" s="89"/>
      <c r="AU564" s="89"/>
      <c r="AV564" s="89"/>
      <c r="AW564" s="89"/>
      <c r="AX564" s="89"/>
      <c r="AY564" s="89"/>
      <c r="AZ564" s="89"/>
      <c r="BA564" s="89"/>
      <c r="BB564" s="89"/>
      <c r="BC564" s="89"/>
      <c r="BD564" s="89"/>
      <c r="BE564" s="89"/>
      <c r="BF564" s="89"/>
      <c r="BG564" s="89"/>
    </row>
    <row r="565" spans="1:59" hidden="1">
      <c r="A565" s="72">
        <v>3211</v>
      </c>
      <c r="B565" s="73"/>
      <c r="C565" s="74"/>
      <c r="D565" s="35" t="s">
        <v>63</v>
      </c>
      <c r="E565" s="12">
        <v>0</v>
      </c>
      <c r="F565" s="12">
        <v>200</v>
      </c>
      <c r="G565" s="12">
        <v>300</v>
      </c>
      <c r="H565" s="12">
        <f t="shared" si="297"/>
        <v>300</v>
      </c>
      <c r="I565" s="12">
        <f t="shared" si="298"/>
        <v>300</v>
      </c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  <c r="AA565" s="89"/>
      <c r="AB565" s="89"/>
      <c r="AC565" s="89"/>
      <c r="AD565" s="89"/>
      <c r="AE565" s="89"/>
      <c r="AF565" s="89"/>
      <c r="AG565" s="89"/>
      <c r="AH565" s="89"/>
      <c r="AI565" s="89"/>
      <c r="AJ565" s="89"/>
      <c r="AK565" s="89"/>
      <c r="AL565" s="89"/>
      <c r="AM565" s="89"/>
      <c r="AN565" s="89"/>
      <c r="AO565" s="89"/>
      <c r="AP565" s="89"/>
      <c r="AQ565" s="89"/>
      <c r="AR565" s="89"/>
      <c r="AS565" s="89"/>
      <c r="AT565" s="89"/>
      <c r="AU565" s="89"/>
      <c r="AV565" s="89"/>
      <c r="AW565" s="89"/>
      <c r="AX565" s="89"/>
      <c r="AY565" s="89"/>
      <c r="AZ565" s="89"/>
      <c r="BA565" s="89"/>
      <c r="BB565" s="89"/>
      <c r="BC565" s="89"/>
      <c r="BD565" s="89"/>
      <c r="BE565" s="89"/>
      <c r="BF565" s="89"/>
      <c r="BG565" s="89"/>
    </row>
    <row r="566" spans="1:59" hidden="1">
      <c r="A566" s="72">
        <v>3213</v>
      </c>
      <c r="B566" s="73"/>
      <c r="C566" s="74"/>
      <c r="D566" s="35" t="s">
        <v>65</v>
      </c>
      <c r="E566" s="12">
        <v>0</v>
      </c>
      <c r="F566" s="12">
        <v>100</v>
      </c>
      <c r="G566" s="12">
        <v>100</v>
      </c>
      <c r="H566" s="12">
        <f t="shared" si="297"/>
        <v>100</v>
      </c>
      <c r="I566" s="12">
        <f t="shared" si="298"/>
        <v>100</v>
      </c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  <c r="AA566" s="89"/>
      <c r="AB566" s="89"/>
      <c r="AC566" s="89"/>
      <c r="AD566" s="89"/>
      <c r="AE566" s="89"/>
      <c r="AF566" s="89"/>
      <c r="AG566" s="89"/>
      <c r="AH566" s="89"/>
      <c r="AI566" s="89"/>
      <c r="AJ566" s="89"/>
      <c r="AK566" s="89"/>
      <c r="AL566" s="89"/>
      <c r="AM566" s="89"/>
      <c r="AN566" s="89"/>
      <c r="AO566" s="89"/>
      <c r="AP566" s="89"/>
      <c r="AQ566" s="89"/>
      <c r="AR566" s="89"/>
      <c r="AS566" s="89"/>
      <c r="AT566" s="89"/>
      <c r="AU566" s="89"/>
      <c r="AV566" s="89"/>
      <c r="AW566" s="89"/>
      <c r="AX566" s="89"/>
      <c r="AY566" s="89"/>
      <c r="AZ566" s="89"/>
      <c r="BA566" s="89"/>
      <c r="BB566" s="89"/>
      <c r="BC566" s="89"/>
      <c r="BD566" s="89"/>
      <c r="BE566" s="89"/>
      <c r="BF566" s="89"/>
      <c r="BG566" s="89"/>
    </row>
    <row r="567" spans="1:59" hidden="1">
      <c r="A567" s="33">
        <v>323</v>
      </c>
      <c r="B567" s="70"/>
      <c r="C567" s="71"/>
      <c r="D567" s="34" t="s">
        <v>74</v>
      </c>
      <c r="E567" s="10">
        <f>SUM(E568:E569)</f>
        <v>0</v>
      </c>
      <c r="F567" s="10">
        <f t="shared" ref="F567:G567" si="301">SUM(F568:F569)</f>
        <v>400</v>
      </c>
      <c r="G567" s="10">
        <f t="shared" si="301"/>
        <v>400</v>
      </c>
      <c r="H567" s="10">
        <f t="shared" si="297"/>
        <v>400</v>
      </c>
      <c r="I567" s="10">
        <f t="shared" si="298"/>
        <v>400</v>
      </c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  <c r="AA567" s="89"/>
      <c r="AB567" s="89"/>
      <c r="AC567" s="89"/>
      <c r="AD567" s="89"/>
      <c r="AE567" s="89"/>
      <c r="AF567" s="89"/>
      <c r="AG567" s="89"/>
      <c r="AH567" s="89"/>
      <c r="AI567" s="89"/>
      <c r="AJ567" s="89"/>
      <c r="AK567" s="89"/>
      <c r="AL567" s="89"/>
      <c r="AM567" s="89"/>
      <c r="AN567" s="89"/>
      <c r="AO567" s="89"/>
      <c r="AP567" s="89"/>
      <c r="AQ567" s="89"/>
      <c r="AR567" s="89"/>
      <c r="AS567" s="89"/>
      <c r="AT567" s="89"/>
      <c r="AU567" s="89"/>
      <c r="AV567" s="89"/>
      <c r="AW567" s="89"/>
      <c r="AX567" s="89"/>
      <c r="AY567" s="89"/>
      <c r="AZ567" s="89"/>
      <c r="BA567" s="89"/>
      <c r="BB567" s="89"/>
      <c r="BC567" s="89"/>
      <c r="BD567" s="89"/>
      <c r="BE567" s="89"/>
      <c r="BF567" s="89"/>
      <c r="BG567" s="89"/>
    </row>
    <row r="568" spans="1:59" hidden="1">
      <c r="A568" s="72">
        <v>3231</v>
      </c>
      <c r="B568" s="73"/>
      <c r="C568" s="74"/>
      <c r="D568" s="35" t="s">
        <v>75</v>
      </c>
      <c r="E568" s="12">
        <v>0</v>
      </c>
      <c r="F568" s="12">
        <v>0</v>
      </c>
      <c r="G568" s="12">
        <v>0</v>
      </c>
      <c r="H568" s="12">
        <f t="shared" si="297"/>
        <v>0</v>
      </c>
      <c r="I568" s="12">
        <f t="shared" si="298"/>
        <v>0</v>
      </c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  <c r="AA568" s="89"/>
      <c r="AB568" s="89"/>
      <c r="AC568" s="89"/>
      <c r="AD568" s="89"/>
      <c r="AE568" s="89"/>
      <c r="AF568" s="89"/>
      <c r="AG568" s="89"/>
      <c r="AH568" s="89"/>
      <c r="AI568" s="89"/>
      <c r="AJ568" s="89"/>
      <c r="AK568" s="89"/>
      <c r="AL568" s="89"/>
      <c r="AM568" s="89"/>
      <c r="AN568" s="89"/>
      <c r="AO568" s="89"/>
      <c r="AP568" s="89"/>
      <c r="AQ568" s="89"/>
      <c r="AR568" s="89"/>
      <c r="AS568" s="89"/>
      <c r="AT568" s="89"/>
      <c r="AU568" s="89"/>
      <c r="AV568" s="89"/>
      <c r="AW568" s="89"/>
      <c r="AX568" s="89"/>
      <c r="AY568" s="89"/>
      <c r="AZ568" s="89"/>
      <c r="BA568" s="89"/>
      <c r="BB568" s="89"/>
      <c r="BC568" s="89"/>
      <c r="BD568" s="89"/>
      <c r="BE568" s="89"/>
      <c r="BF568" s="89"/>
      <c r="BG568" s="89"/>
    </row>
    <row r="569" spans="1:59" hidden="1">
      <c r="A569" s="72">
        <v>3237</v>
      </c>
      <c r="B569" s="73"/>
      <c r="C569" s="74"/>
      <c r="D569" s="35" t="s">
        <v>81</v>
      </c>
      <c r="E569" s="12">
        <v>0</v>
      </c>
      <c r="F569" s="12">
        <v>400</v>
      </c>
      <c r="G569" s="12">
        <v>400</v>
      </c>
      <c r="H569" s="12">
        <f t="shared" si="297"/>
        <v>400</v>
      </c>
      <c r="I569" s="12">
        <f t="shared" si="298"/>
        <v>400</v>
      </c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  <c r="AA569" s="89"/>
      <c r="AB569" s="89"/>
      <c r="AC569" s="89"/>
      <c r="AD569" s="89"/>
      <c r="AE569" s="89"/>
      <c r="AF569" s="89"/>
      <c r="AG569" s="89"/>
      <c r="AH569" s="89"/>
      <c r="AI569" s="89"/>
      <c r="AJ569" s="89"/>
      <c r="AK569" s="89"/>
      <c r="AL569" s="89"/>
      <c r="AM569" s="89"/>
      <c r="AN569" s="89"/>
      <c r="AO569" s="89"/>
      <c r="AP569" s="89"/>
      <c r="AQ569" s="89"/>
      <c r="AR569" s="89"/>
      <c r="AS569" s="89"/>
      <c r="AT569" s="89"/>
      <c r="AU569" s="89"/>
      <c r="AV569" s="89"/>
      <c r="AW569" s="89"/>
      <c r="AX569" s="89"/>
      <c r="AY569" s="89"/>
      <c r="AZ569" s="89"/>
      <c r="BA569" s="89"/>
      <c r="BB569" s="89"/>
      <c r="BC569" s="89"/>
      <c r="BD569" s="89"/>
      <c r="BE569" s="89"/>
      <c r="BF569" s="89"/>
      <c r="BG569" s="89"/>
    </row>
    <row r="570" spans="1:59" ht="25.5" hidden="1">
      <c r="A570" s="33">
        <v>329</v>
      </c>
      <c r="B570" s="70"/>
      <c r="C570" s="71"/>
      <c r="D570" s="34" t="s">
        <v>84</v>
      </c>
      <c r="E570" s="10">
        <f>SUM(E571:E572)</f>
        <v>0</v>
      </c>
      <c r="F570" s="10">
        <f t="shared" ref="F570:G570" si="302">SUM(F571:F572)</f>
        <v>1000</v>
      </c>
      <c r="G570" s="10">
        <f t="shared" si="302"/>
        <v>1500</v>
      </c>
      <c r="H570" s="10">
        <f t="shared" si="297"/>
        <v>1500</v>
      </c>
      <c r="I570" s="10">
        <f t="shared" si="298"/>
        <v>1500</v>
      </c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  <c r="AA570" s="89"/>
      <c r="AB570" s="89"/>
      <c r="AC570" s="89"/>
      <c r="AD570" s="89"/>
      <c r="AE570" s="89"/>
      <c r="AF570" s="89"/>
      <c r="AG570" s="89"/>
      <c r="AH570" s="89"/>
      <c r="AI570" s="89"/>
      <c r="AJ570" s="89"/>
      <c r="AK570" s="89"/>
      <c r="AL570" s="89"/>
      <c r="AM570" s="89"/>
      <c r="AN570" s="89"/>
      <c r="AO570" s="89"/>
      <c r="AP570" s="89"/>
      <c r="AQ570" s="89"/>
      <c r="AR570" s="89"/>
      <c r="AS570" s="89"/>
      <c r="AT570" s="89"/>
      <c r="AU570" s="89"/>
      <c r="AV570" s="89"/>
      <c r="AW570" s="89"/>
      <c r="AX570" s="89"/>
      <c r="AY570" s="89"/>
      <c r="AZ570" s="89"/>
      <c r="BA570" s="89"/>
      <c r="BB570" s="89"/>
      <c r="BC570" s="89"/>
      <c r="BD570" s="89"/>
      <c r="BE570" s="89"/>
      <c r="BF570" s="89"/>
      <c r="BG570" s="89"/>
    </row>
    <row r="571" spans="1:59" ht="25.5" hidden="1">
      <c r="A571" s="72">
        <v>3291</v>
      </c>
      <c r="B571" s="73"/>
      <c r="C571" s="74"/>
      <c r="D571" s="35" t="s">
        <v>97</v>
      </c>
      <c r="E571" s="12">
        <v>0</v>
      </c>
      <c r="F571" s="12">
        <v>0</v>
      </c>
      <c r="G571" s="12">
        <v>0</v>
      </c>
      <c r="H571" s="12">
        <f t="shared" si="297"/>
        <v>0</v>
      </c>
      <c r="I571" s="12">
        <f t="shared" si="298"/>
        <v>0</v>
      </c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  <c r="AA571" s="89"/>
      <c r="AB571" s="89"/>
      <c r="AC571" s="89"/>
      <c r="AD571" s="89"/>
      <c r="AE571" s="89"/>
      <c r="AF571" s="89"/>
      <c r="AG571" s="89"/>
      <c r="AH571" s="89"/>
      <c r="AI571" s="89"/>
      <c r="AJ571" s="89"/>
      <c r="AK571" s="89"/>
      <c r="AL571" s="89"/>
      <c r="AM571" s="89"/>
      <c r="AN571" s="89"/>
      <c r="AO571" s="89"/>
      <c r="AP571" s="89"/>
      <c r="AQ571" s="89"/>
      <c r="AR571" s="89"/>
      <c r="AS571" s="89"/>
      <c r="AT571" s="89"/>
      <c r="AU571" s="89"/>
      <c r="AV571" s="89"/>
      <c r="AW571" s="89"/>
      <c r="AX571" s="89"/>
      <c r="AY571" s="89"/>
      <c r="AZ571" s="89"/>
      <c r="BA571" s="89"/>
      <c r="BB571" s="89"/>
      <c r="BC571" s="89"/>
      <c r="BD571" s="89"/>
      <c r="BE571" s="89"/>
      <c r="BF571" s="89"/>
      <c r="BG571" s="89"/>
    </row>
    <row r="572" spans="1:59" ht="25.5" hidden="1">
      <c r="A572" s="72">
        <v>3299</v>
      </c>
      <c r="B572" s="73"/>
      <c r="C572" s="74"/>
      <c r="D572" s="35" t="s">
        <v>84</v>
      </c>
      <c r="E572" s="12">
        <v>0</v>
      </c>
      <c r="F572" s="12">
        <v>1000</v>
      </c>
      <c r="G572" s="12">
        <v>1500</v>
      </c>
      <c r="H572" s="12">
        <f t="shared" si="297"/>
        <v>1500</v>
      </c>
      <c r="I572" s="12">
        <f t="shared" si="298"/>
        <v>1500</v>
      </c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  <c r="AA572" s="89"/>
      <c r="AB572" s="89"/>
      <c r="AC572" s="89"/>
      <c r="AD572" s="89"/>
      <c r="AE572" s="89"/>
      <c r="AF572" s="89"/>
      <c r="AG572" s="89"/>
      <c r="AH572" s="89"/>
      <c r="AI572" s="89"/>
      <c r="AJ572" s="89"/>
      <c r="AK572" s="89"/>
      <c r="AL572" s="89"/>
      <c r="AM572" s="89"/>
      <c r="AN572" s="89"/>
      <c r="AO572" s="89"/>
      <c r="AP572" s="89"/>
      <c r="AQ572" s="89"/>
      <c r="AR572" s="89"/>
      <c r="AS572" s="89"/>
      <c r="AT572" s="89"/>
      <c r="AU572" s="89"/>
      <c r="AV572" s="89"/>
      <c r="AW572" s="89"/>
      <c r="AX572" s="89"/>
      <c r="AY572" s="89"/>
      <c r="AZ572" s="89"/>
      <c r="BA572" s="89"/>
      <c r="BB572" s="89"/>
      <c r="BC572" s="89"/>
      <c r="BD572" s="89"/>
      <c r="BE572" s="89"/>
      <c r="BF572" s="89"/>
      <c r="BG572" s="89"/>
    </row>
    <row r="573" spans="1:59" s="291" customFormat="1" ht="38.25">
      <c r="A573" s="330" t="s">
        <v>309</v>
      </c>
      <c r="B573" s="330"/>
      <c r="C573" s="330"/>
      <c r="D573" s="288" t="s">
        <v>310</v>
      </c>
      <c r="E573" s="289">
        <f>E575</f>
        <v>1641.64</v>
      </c>
      <c r="F573" s="289">
        <f t="shared" ref="F573:I573" si="303">F575</f>
        <v>1626.78</v>
      </c>
      <c r="G573" s="289">
        <f t="shared" si="303"/>
        <v>1700</v>
      </c>
      <c r="H573" s="289">
        <f t="shared" si="303"/>
        <v>1700</v>
      </c>
      <c r="I573" s="289">
        <f t="shared" si="303"/>
        <v>1700</v>
      </c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  <c r="AA573" s="89"/>
      <c r="AB573" s="89"/>
      <c r="AC573" s="89"/>
      <c r="AD573" s="89"/>
      <c r="AE573" s="89"/>
      <c r="AF573" s="89"/>
      <c r="AG573" s="89"/>
      <c r="AH573" s="89"/>
    </row>
    <row r="574" spans="1:59">
      <c r="A574" s="331" t="s">
        <v>184</v>
      </c>
      <c r="B574" s="331"/>
      <c r="C574" s="331"/>
      <c r="D574" s="51" t="s">
        <v>24</v>
      </c>
      <c r="E574" s="14">
        <f>E575</f>
        <v>1641.64</v>
      </c>
      <c r="F574" s="14">
        <f t="shared" ref="F574:G574" si="304">F575</f>
        <v>1626.78</v>
      </c>
      <c r="G574" s="14">
        <f t="shared" si="304"/>
        <v>1700</v>
      </c>
      <c r="H574" s="14">
        <f t="shared" ref="H574" si="305">G574</f>
        <v>1700</v>
      </c>
      <c r="I574" s="14">
        <f t="shared" ref="I574" si="306">G574</f>
        <v>1700</v>
      </c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  <c r="AF574" s="93"/>
      <c r="AG574" s="93"/>
      <c r="AH574" s="93"/>
      <c r="AI574" s="93"/>
      <c r="AJ574" s="93"/>
      <c r="AK574" s="93"/>
      <c r="AL574" s="93"/>
      <c r="AM574" s="93"/>
      <c r="AN574" s="93"/>
      <c r="AO574" s="93"/>
      <c r="AP574" s="93"/>
      <c r="AQ574" s="93"/>
      <c r="AR574" s="93"/>
      <c r="AS574" s="93"/>
      <c r="AT574" s="93"/>
      <c r="AU574" s="93"/>
      <c r="AV574" s="93"/>
      <c r="AW574" s="93"/>
      <c r="AX574" s="93"/>
      <c r="AY574" s="93"/>
      <c r="AZ574" s="93"/>
      <c r="BA574" s="93"/>
      <c r="BB574" s="93"/>
      <c r="BC574" s="93"/>
      <c r="BD574" s="93"/>
      <c r="BE574" s="93"/>
      <c r="BF574" s="93"/>
      <c r="BG574" s="93"/>
    </row>
    <row r="575" spans="1:59">
      <c r="A575" s="67">
        <v>3</v>
      </c>
      <c r="B575" s="68"/>
      <c r="C575" s="69"/>
      <c r="D575" s="52" t="s">
        <v>51</v>
      </c>
      <c r="E575" s="6">
        <f>E576</f>
        <v>1641.64</v>
      </c>
      <c r="F575" s="6">
        <f t="shared" ref="F575:G575" si="307">F576</f>
        <v>1626.78</v>
      </c>
      <c r="G575" s="6">
        <f t="shared" si="307"/>
        <v>1700</v>
      </c>
      <c r="H575" s="6">
        <f t="shared" ref="H575" si="308">G575</f>
        <v>1700</v>
      </c>
      <c r="I575" s="6">
        <f t="shared" ref="I575" si="309">G575</f>
        <v>1700</v>
      </c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  <c r="AA575" s="89"/>
      <c r="AB575" s="89"/>
      <c r="AC575" s="89"/>
      <c r="AD575" s="89"/>
      <c r="AE575" s="89"/>
      <c r="AF575" s="89"/>
      <c r="AG575" s="89"/>
      <c r="AH575" s="89"/>
      <c r="AI575" s="89"/>
      <c r="AJ575" s="89"/>
      <c r="AK575" s="89"/>
      <c r="AL575" s="89"/>
      <c r="AM575" s="89"/>
      <c r="AN575" s="89"/>
      <c r="AO575" s="89"/>
      <c r="AP575" s="89"/>
      <c r="AQ575" s="89"/>
      <c r="AR575" s="89"/>
      <c r="AS575" s="89"/>
      <c r="AT575" s="89"/>
      <c r="AU575" s="89"/>
      <c r="AV575" s="89"/>
      <c r="AW575" s="89"/>
      <c r="AX575" s="89"/>
      <c r="AY575" s="89"/>
      <c r="AZ575" s="89"/>
      <c r="BA575" s="89"/>
      <c r="BB575" s="89"/>
      <c r="BC575" s="89"/>
      <c r="BD575" s="89"/>
      <c r="BE575" s="89"/>
      <c r="BF575" s="89"/>
      <c r="BG575" s="89"/>
    </row>
    <row r="576" spans="1:59" s="89" customFormat="1">
      <c r="A576" s="266">
        <v>38</v>
      </c>
      <c r="B576" s="267"/>
      <c r="C576" s="268"/>
      <c r="D576" s="220" t="s">
        <v>106</v>
      </c>
      <c r="E576" s="209">
        <f>E577</f>
        <v>1641.64</v>
      </c>
      <c r="F576" s="209">
        <f t="shared" ref="F576:I577" si="310">F577</f>
        <v>1626.78</v>
      </c>
      <c r="G576" s="209">
        <f t="shared" si="310"/>
        <v>1700</v>
      </c>
      <c r="H576" s="209">
        <f t="shared" si="310"/>
        <v>1700</v>
      </c>
      <c r="I576" s="209">
        <f t="shared" si="310"/>
        <v>1700</v>
      </c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Y576" s="95"/>
      <c r="Z576" s="95"/>
      <c r="AA576" s="95"/>
      <c r="AB576" s="95"/>
      <c r="AC576" s="95"/>
      <c r="AD576" s="95"/>
      <c r="AE576" s="95"/>
      <c r="AF576" s="95"/>
      <c r="AG576" s="95"/>
      <c r="AH576" s="95"/>
      <c r="AI576" s="95"/>
      <c r="AJ576" s="95"/>
      <c r="AK576" s="95"/>
      <c r="AL576" s="95"/>
      <c r="AM576" s="95"/>
      <c r="AN576" s="95"/>
      <c r="AO576" s="95"/>
      <c r="AP576" s="95"/>
      <c r="AQ576" s="95"/>
      <c r="AR576" s="95"/>
      <c r="AS576" s="95"/>
      <c r="AT576" s="95"/>
      <c r="AU576" s="95"/>
      <c r="AV576" s="95"/>
      <c r="AW576" s="95"/>
      <c r="AX576" s="95"/>
      <c r="AY576" s="95"/>
      <c r="AZ576" s="95"/>
      <c r="BA576" s="95"/>
      <c r="BB576" s="95"/>
      <c r="BC576" s="95"/>
      <c r="BD576" s="95"/>
      <c r="BE576" s="95"/>
      <c r="BF576" s="95"/>
      <c r="BG576" s="95"/>
    </row>
    <row r="577" spans="1:59" hidden="1">
      <c r="A577" s="33">
        <v>381</v>
      </c>
      <c r="B577" s="70"/>
      <c r="C577" s="71"/>
      <c r="D577" s="16" t="s">
        <v>40</v>
      </c>
      <c r="E577" s="10">
        <f>E578</f>
        <v>1641.64</v>
      </c>
      <c r="F577" s="10">
        <f t="shared" si="310"/>
        <v>1626.78</v>
      </c>
      <c r="G577" s="10">
        <f t="shared" si="310"/>
        <v>1700</v>
      </c>
      <c r="H577" s="10">
        <f t="shared" si="310"/>
        <v>1700</v>
      </c>
      <c r="I577" s="10">
        <f t="shared" si="310"/>
        <v>1700</v>
      </c>
      <c r="J577" s="96"/>
      <c r="K577" s="96"/>
      <c r="L577" s="96"/>
      <c r="M577" s="102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  <c r="AA577" s="96"/>
      <c r="AB577" s="96"/>
      <c r="AC577" s="96"/>
      <c r="AD577" s="96"/>
      <c r="AE577" s="96"/>
      <c r="AF577" s="96"/>
      <c r="AG577" s="96"/>
      <c r="AH577" s="96"/>
      <c r="AI577" s="96"/>
      <c r="AJ577" s="96"/>
      <c r="AK577" s="96"/>
      <c r="AL577" s="96"/>
      <c r="AM577" s="96"/>
      <c r="AN577" s="96"/>
      <c r="AO577" s="96"/>
      <c r="AP577" s="96"/>
      <c r="AQ577" s="96"/>
      <c r="AR577" s="96"/>
      <c r="AS577" s="96"/>
      <c r="AT577" s="96"/>
      <c r="AU577" s="96"/>
      <c r="AV577" s="96"/>
      <c r="AW577" s="96"/>
      <c r="AX577" s="96"/>
      <c r="AY577" s="96"/>
      <c r="AZ577" s="96"/>
      <c r="BA577" s="96"/>
      <c r="BB577" s="96"/>
      <c r="BC577" s="96"/>
      <c r="BD577" s="96"/>
      <c r="BE577" s="96"/>
      <c r="BF577" s="96"/>
      <c r="BG577" s="96"/>
    </row>
    <row r="578" spans="1:59" hidden="1">
      <c r="A578" s="72">
        <v>3812</v>
      </c>
      <c r="B578" s="73"/>
      <c r="C578" s="74"/>
      <c r="D578" s="205" t="s">
        <v>107</v>
      </c>
      <c r="E578" s="12">
        <v>1641.64</v>
      </c>
      <c r="F578" s="12">
        <v>1626.78</v>
      </c>
      <c r="G578" s="12">
        <v>1700</v>
      </c>
      <c r="H578" s="12">
        <f>G578</f>
        <v>1700</v>
      </c>
      <c r="I578" s="12">
        <f>H578</f>
        <v>1700</v>
      </c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  <c r="AA578" s="89"/>
      <c r="AB578" s="89"/>
      <c r="AC578" s="89"/>
      <c r="AD578" s="89"/>
      <c r="AE578" s="89"/>
      <c r="AF578" s="89"/>
      <c r="AG578" s="89"/>
      <c r="AH578" s="89"/>
      <c r="AI578" s="89"/>
      <c r="AJ578" s="89"/>
      <c r="AK578" s="89"/>
      <c r="AL578" s="89"/>
      <c r="AM578" s="89"/>
      <c r="AN578" s="89"/>
      <c r="AO578" s="89"/>
      <c r="AP578" s="89"/>
      <c r="AQ578" s="89"/>
      <c r="AR578" s="89"/>
      <c r="AS578" s="89"/>
      <c r="AT578" s="89"/>
      <c r="AU578" s="89"/>
      <c r="AV578" s="89"/>
      <c r="AW578" s="89"/>
      <c r="AX578" s="89"/>
      <c r="AY578" s="89"/>
      <c r="AZ578" s="89"/>
      <c r="BA578" s="89"/>
      <c r="BB578" s="89"/>
      <c r="BC578" s="89"/>
      <c r="BD578" s="89"/>
      <c r="BE578" s="89"/>
      <c r="BF578" s="89"/>
      <c r="BG578" s="89"/>
    </row>
    <row r="579" spans="1:59">
      <c r="A579" s="72"/>
      <c r="B579" s="73"/>
      <c r="C579" s="73"/>
      <c r="D579" s="31"/>
      <c r="E579" s="22"/>
      <c r="F579" s="22"/>
      <c r="G579" s="22"/>
      <c r="H579" s="22"/>
      <c r="I579" s="22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  <c r="AA579" s="89"/>
      <c r="AB579" s="89"/>
      <c r="AC579" s="89"/>
      <c r="AD579" s="89"/>
      <c r="AE579" s="89"/>
      <c r="AF579" s="89"/>
      <c r="AG579" s="89"/>
      <c r="AH579" s="89"/>
      <c r="AI579" s="89"/>
      <c r="AJ579" s="89"/>
      <c r="AK579" s="89"/>
      <c r="AL579" s="89"/>
      <c r="AM579" s="89"/>
      <c r="AN579" s="89"/>
      <c r="AO579" s="89"/>
      <c r="AP579" s="89"/>
      <c r="AQ579" s="89"/>
      <c r="AR579" s="89"/>
      <c r="AS579" s="89"/>
      <c r="AT579" s="89"/>
      <c r="AU579" s="89"/>
      <c r="AV579" s="89"/>
      <c r="AW579" s="89"/>
      <c r="AX579" s="89"/>
      <c r="AY579" s="89"/>
      <c r="AZ579" s="89"/>
      <c r="BA579" s="89"/>
      <c r="BB579" s="89"/>
      <c r="BC579" s="89"/>
      <c r="BD579" s="89"/>
      <c r="BE579" s="89"/>
      <c r="BF579" s="89"/>
      <c r="BG579" s="89"/>
    </row>
    <row r="580" spans="1:59">
      <c r="A580" s="56"/>
      <c r="B580" s="57"/>
      <c r="C580" s="57"/>
      <c r="D580" s="87"/>
      <c r="E580" s="22"/>
      <c r="F580" s="22"/>
      <c r="G580" s="22"/>
      <c r="H580" s="22"/>
      <c r="I580" s="22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  <c r="AA580" s="89"/>
      <c r="AB580" s="89"/>
      <c r="AC580" s="89"/>
      <c r="AD580" s="89"/>
      <c r="AE580" s="89"/>
      <c r="AF580" s="89"/>
      <c r="AG580" s="89"/>
      <c r="AH580" s="89"/>
      <c r="AI580" s="89"/>
      <c r="AJ580" s="89"/>
      <c r="AK580" s="89"/>
      <c r="AL580" s="89"/>
      <c r="AM580" s="89"/>
      <c r="AN580" s="89"/>
    </row>
    <row r="581" spans="1:59" s="88" customFormat="1" ht="15.75">
      <c r="A581" s="325" t="s">
        <v>121</v>
      </c>
      <c r="B581" s="325"/>
      <c r="C581" s="325"/>
      <c r="D581" s="325"/>
      <c r="E581" s="41">
        <f>E6+E71+E232+E225+E196+E216+E54</f>
        <v>2569409.3800000004</v>
      </c>
      <c r="F581" s="41">
        <f>F6+F71+F232+F225+F196+F216+F54</f>
        <v>3212639.51</v>
      </c>
      <c r="G581" s="41">
        <f>G6+G71+G232+G225+G196+G216+G54</f>
        <v>3301292</v>
      </c>
      <c r="H581" s="41">
        <f>H6+H71+H232+H225+H196+H216+H54</f>
        <v>3301292</v>
      </c>
      <c r="I581" s="41">
        <f>I6+I71+I232+I225+I196+I216+I54</f>
        <v>3301292</v>
      </c>
      <c r="J581" s="203"/>
      <c r="K581" s="203"/>
      <c r="L581" s="203"/>
      <c r="M581" s="203"/>
      <c r="N581" s="203"/>
      <c r="O581" s="203"/>
      <c r="P581" s="203"/>
      <c r="Q581" s="203"/>
      <c r="R581" s="203"/>
      <c r="S581" s="203"/>
      <c r="T581" s="203"/>
      <c r="U581" s="203"/>
      <c r="V581" s="203"/>
      <c r="W581" s="203"/>
      <c r="X581" s="203"/>
      <c r="Y581" s="203"/>
      <c r="Z581" s="203"/>
      <c r="AA581" s="203"/>
      <c r="AB581" s="203"/>
      <c r="AC581" s="203"/>
      <c r="AD581" s="203"/>
      <c r="AE581" s="203"/>
      <c r="AF581" s="203"/>
      <c r="AG581" s="203"/>
      <c r="AH581" s="203"/>
      <c r="AI581" s="203"/>
      <c r="AJ581" s="203"/>
      <c r="AK581" s="203"/>
      <c r="AL581" s="203"/>
      <c r="AM581" s="203"/>
      <c r="AN581" s="203"/>
    </row>
    <row r="582" spans="1:59"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  <c r="AA582" s="89"/>
      <c r="AB582" s="89"/>
      <c r="AC582" s="89"/>
      <c r="AD582" s="89"/>
      <c r="AE582" s="89"/>
      <c r="AF582" s="89"/>
      <c r="AG582" s="89"/>
      <c r="AH582" s="89"/>
      <c r="AI582" s="89"/>
      <c r="AJ582" s="89"/>
      <c r="AK582" s="89"/>
      <c r="AL582" s="89"/>
      <c r="AM582" s="89"/>
      <c r="AN582" s="89"/>
    </row>
    <row r="583" spans="1:59"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  <c r="AA583" s="89"/>
      <c r="AB583" s="89"/>
      <c r="AC583" s="89"/>
      <c r="AD583" s="89"/>
      <c r="AE583" s="89"/>
      <c r="AF583" s="89"/>
      <c r="AG583" s="89"/>
      <c r="AH583" s="89"/>
      <c r="AI583" s="89"/>
      <c r="AJ583" s="89"/>
      <c r="AK583" s="89"/>
      <c r="AL583" s="89"/>
      <c r="AM583" s="89"/>
      <c r="AN583" s="89"/>
    </row>
  </sheetData>
  <mergeCells count="87">
    <mergeCell ref="A62:C62"/>
    <mergeCell ref="L61:R61"/>
    <mergeCell ref="A8:C8"/>
    <mergeCell ref="A1:I1"/>
    <mergeCell ref="A3:I3"/>
    <mergeCell ref="A5:C5"/>
    <mergeCell ref="A6:C6"/>
    <mergeCell ref="A7:C7"/>
    <mergeCell ref="A48:C48"/>
    <mergeCell ref="A49:C49"/>
    <mergeCell ref="A99:C99"/>
    <mergeCell ref="A9:C9"/>
    <mergeCell ref="A10:C10"/>
    <mergeCell ref="A37:C37"/>
    <mergeCell ref="A40:C40"/>
    <mergeCell ref="A41:C41"/>
    <mergeCell ref="A71:C71"/>
    <mergeCell ref="A72:C72"/>
    <mergeCell ref="A73:C73"/>
    <mergeCell ref="A88:C88"/>
    <mergeCell ref="A89:C89"/>
    <mergeCell ref="A98:C98"/>
    <mergeCell ref="A54:C54"/>
    <mergeCell ref="A55:C55"/>
    <mergeCell ref="A56:C56"/>
    <mergeCell ref="A61:C61"/>
    <mergeCell ref="A131:C131"/>
    <mergeCell ref="A190:C190"/>
    <mergeCell ref="A144:C144"/>
    <mergeCell ref="A145:C145"/>
    <mergeCell ref="A167:C167"/>
    <mergeCell ref="A168:C168"/>
    <mergeCell ref="A227:C227"/>
    <mergeCell ref="A232:C232"/>
    <mergeCell ref="A233:C233"/>
    <mergeCell ref="A234:C234"/>
    <mergeCell ref="A216:C216"/>
    <mergeCell ref="A217:C217"/>
    <mergeCell ref="A218:C218"/>
    <mergeCell ref="A532:C532"/>
    <mergeCell ref="A581:D581"/>
    <mergeCell ref="A433:C433"/>
    <mergeCell ref="A457:C457"/>
    <mergeCell ref="A468:C468"/>
    <mergeCell ref="A469:C469"/>
    <mergeCell ref="A476:C476"/>
    <mergeCell ref="A483:C483"/>
    <mergeCell ref="A484:C484"/>
    <mergeCell ref="A531:C531"/>
    <mergeCell ref="A560:C560"/>
    <mergeCell ref="A561:C561"/>
    <mergeCell ref="A504:C504"/>
    <mergeCell ref="A445:C445"/>
    <mergeCell ref="A573:C573"/>
    <mergeCell ref="A574:C574"/>
    <mergeCell ref="A211:C211"/>
    <mergeCell ref="A432:C432"/>
    <mergeCell ref="A308:C308"/>
    <mergeCell ref="A347:C347"/>
    <mergeCell ref="A359:C359"/>
    <mergeCell ref="A360:C360"/>
    <mergeCell ref="A380:C380"/>
    <mergeCell ref="A381:C381"/>
    <mergeCell ref="A391:C391"/>
    <mergeCell ref="A392:C392"/>
    <mergeCell ref="A408:C408"/>
    <mergeCell ref="A409:C409"/>
    <mergeCell ref="A420:C420"/>
    <mergeCell ref="A278:C278"/>
    <mergeCell ref="A225:C225"/>
    <mergeCell ref="A226:C226"/>
    <mergeCell ref="A67:C67"/>
    <mergeCell ref="A68:C68"/>
    <mergeCell ref="A104:C104"/>
    <mergeCell ref="A105:C105"/>
    <mergeCell ref="A210:C210"/>
    <mergeCell ref="A196:C196"/>
    <mergeCell ref="A197:C197"/>
    <mergeCell ref="A198:C198"/>
    <mergeCell ref="A204:C204"/>
    <mergeCell ref="A205:C205"/>
    <mergeCell ref="A191:C191"/>
    <mergeCell ref="A110:C110"/>
    <mergeCell ref="A111:C111"/>
    <mergeCell ref="A116:C116"/>
    <mergeCell ref="A117:C117"/>
    <mergeCell ref="A130:C130"/>
  </mergeCells>
  <pageMargins left="0.70866141732283472" right="0.70866141732283472" top="1.1417322834645669" bottom="1.1417322834645669" header="0.74803149606299213" footer="0.74803149606299213"/>
  <pageSetup paperSize="9" scale="62" fitToWidth="0" fitToHeight="0" orientation="landscape" r:id="rId1"/>
  <headerFooter alignWithMargins="0"/>
  <rowBreaks count="5" manualBreakCount="5">
    <brk id="70" max="8" man="1"/>
    <brk id="189" max="8" man="1"/>
    <brk id="229" max="8" man="1"/>
    <brk id="407" max="8" man="1"/>
    <brk id="53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64" width="9" customWidth="1"/>
    <col min="65" max="65" width="9.140625" customWidth="1"/>
  </cols>
  <sheetData/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SAŽETAK</vt:lpstr>
      <vt:lpstr>_Račun_prihoda_i_rashoda</vt:lpstr>
      <vt:lpstr>Prihodi i rashodi po izvorima</vt:lpstr>
      <vt:lpstr>Rashodi_prema_funkcijskoj_kl</vt:lpstr>
      <vt:lpstr>Račun_financiranja</vt:lpstr>
      <vt:lpstr>Račun financiranja po izvorima</vt:lpstr>
      <vt:lpstr>POSEBNI_DIO</vt:lpstr>
      <vt:lpstr>List1</vt:lpstr>
      <vt:lpstr>POSEBNI_DIO!Ispis_naslova</vt:lpstr>
      <vt:lpstr>_Račun_prihoda_i_rashoda!Podrucje_ispisa</vt:lpstr>
      <vt:lpstr>POSEBNI_DIO!Podrucje_ispisa</vt:lpstr>
      <vt:lpstr>Račun_financiranja!Podrucje_ispisa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revision>5</cp:revision>
  <cp:lastPrinted>2024-12-19T08:42:05Z</cp:lastPrinted>
  <dcterms:created xsi:type="dcterms:W3CDTF">2022-08-12T12:51:27Z</dcterms:created>
  <dcterms:modified xsi:type="dcterms:W3CDTF">2024-12-19T08:42:10Z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