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okumenti\PLANOVI\PLAN 2026-2028\"/>
    </mc:Choice>
  </mc:AlternateContent>
  <bookViews>
    <workbookView xWindow="0" yWindow="0" windowWidth="28800" windowHeight="12435" firstSheet="2" activeTab="6"/>
  </bookViews>
  <sheets>
    <sheet name="SAŽETAK" sheetId="8" r:id="rId1"/>
    <sheet name="_Račun_prihoda_i_rashoda" sheetId="2" r:id="rId2"/>
    <sheet name="Prihodi i rashodi po izvorima" sheetId="9" r:id="rId3"/>
    <sheet name="Rashodi_prema_funkcijskoj_kl" sheetId="4" r:id="rId4"/>
    <sheet name="Račun_financiranja" sheetId="5" r:id="rId5"/>
    <sheet name="Račun financiranja po izvorima" sheetId="10" r:id="rId6"/>
    <sheet name="POSEBNI_DIO" sheetId="6" r:id="rId7"/>
    <sheet name="List1" sheetId="3" r:id="rId8"/>
  </sheets>
  <definedNames>
    <definedName name="_xlnm.Print_Titles" localSheetId="6">POSEBNI_DIO!$5:$5</definedName>
    <definedName name="_xlnm.Print_Area" localSheetId="1">_Račun_prihoda_i_rashoda!$A$1:$J$128</definedName>
    <definedName name="_xlnm.Print_Area" localSheetId="6">POSEBNI_DIO!$A$1:$I$700</definedName>
    <definedName name="_xlnm.Print_Area" localSheetId="4">Račun_financiranja!$A$1:$J$14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8" l="1"/>
  <c r="I89" i="6" l="1"/>
  <c r="H89" i="6"/>
  <c r="F89" i="6"/>
  <c r="F88" i="6" s="1"/>
  <c r="F86" i="6" s="1"/>
  <c r="E89" i="6"/>
  <c r="E88" i="6" s="1"/>
  <c r="E86" i="6" s="1"/>
  <c r="G88" i="6"/>
  <c r="I88" i="6" s="1"/>
  <c r="I85" i="6"/>
  <c r="G84" i="6"/>
  <c r="I84" i="6" s="1"/>
  <c r="E87" i="6" l="1"/>
  <c r="E85" i="6"/>
  <c r="E84" i="6" s="1"/>
  <c r="E82" i="6" s="1"/>
  <c r="F87" i="6"/>
  <c r="F85" i="6"/>
  <c r="F84" i="6" s="1"/>
  <c r="F82" i="6" s="1"/>
  <c r="H88" i="6"/>
  <c r="G86" i="6"/>
  <c r="H84" i="6"/>
  <c r="G82" i="6"/>
  <c r="G63" i="6" s="1"/>
  <c r="H85" i="6"/>
  <c r="D18" i="9"/>
  <c r="F83" i="6" l="1"/>
  <c r="F6" i="6" s="1"/>
  <c r="F63" i="6"/>
  <c r="E83" i="6"/>
  <c r="E6" i="6" s="1"/>
  <c r="E63" i="6"/>
  <c r="G87" i="6"/>
  <c r="H86" i="6"/>
  <c r="I86" i="6"/>
  <c r="G83" i="6"/>
  <c r="G6" i="6" s="1"/>
  <c r="H82" i="6"/>
  <c r="H63" i="6" s="1"/>
  <c r="I82" i="6"/>
  <c r="I63" i="6" s="1"/>
  <c r="I87" i="6" l="1"/>
  <c r="H87" i="6"/>
  <c r="H83" i="6"/>
  <c r="H6" i="6" s="1"/>
  <c r="I83" i="6"/>
  <c r="I6" i="6" s="1"/>
  <c r="I375" i="6"/>
  <c r="H374" i="6"/>
  <c r="H373" i="6" s="1"/>
  <c r="G373" i="6"/>
  <c r="F373" i="6"/>
  <c r="E373" i="6"/>
  <c r="I371" i="6"/>
  <c r="H371" i="6"/>
  <c r="I370" i="6"/>
  <c r="H370" i="6"/>
  <c r="G369" i="6"/>
  <c r="F369" i="6"/>
  <c r="E369" i="6"/>
  <c r="I367" i="6"/>
  <c r="H367" i="6"/>
  <c r="I366" i="6"/>
  <c r="H366" i="6"/>
  <c r="I365" i="6"/>
  <c r="H365" i="6"/>
  <c r="I364" i="6"/>
  <c r="H364" i="6"/>
  <c r="I363" i="6"/>
  <c r="H363" i="6"/>
  <c r="I362" i="6"/>
  <c r="H362" i="6"/>
  <c r="G361" i="6"/>
  <c r="H361" i="6" s="1"/>
  <c r="F361" i="6"/>
  <c r="E361" i="6"/>
  <c r="I359" i="6"/>
  <c r="H359" i="6"/>
  <c r="G359" i="6"/>
  <c r="F359" i="6"/>
  <c r="E359" i="6"/>
  <c r="I358" i="6"/>
  <c r="H358" i="6"/>
  <c r="I357" i="6"/>
  <c r="H357" i="6"/>
  <c r="I356" i="6"/>
  <c r="H356" i="6"/>
  <c r="I355" i="6"/>
  <c r="H355" i="6"/>
  <c r="I354" i="6"/>
  <c r="H354" i="6"/>
  <c r="I353" i="6"/>
  <c r="H353" i="6"/>
  <c r="I352" i="6"/>
  <c r="H352" i="6"/>
  <c r="I351" i="6"/>
  <c r="H351" i="6"/>
  <c r="G350" i="6"/>
  <c r="I350" i="6" s="1"/>
  <c r="F350" i="6"/>
  <c r="E350" i="6"/>
  <c r="I349" i="6"/>
  <c r="H349" i="6"/>
  <c r="I348" i="6"/>
  <c r="H348" i="6"/>
  <c r="I347" i="6"/>
  <c r="H347" i="6"/>
  <c r="I346" i="6"/>
  <c r="H346" i="6"/>
  <c r="I345" i="6"/>
  <c r="H345" i="6"/>
  <c r="I344" i="6"/>
  <c r="H344" i="6"/>
  <c r="G343" i="6"/>
  <c r="I343" i="6" s="1"/>
  <c r="F343" i="6"/>
  <c r="E343" i="6"/>
  <c r="I342" i="6"/>
  <c r="H342" i="6"/>
  <c r="I341" i="6"/>
  <c r="H341" i="6"/>
  <c r="I340" i="6"/>
  <c r="H340" i="6"/>
  <c r="G339" i="6"/>
  <c r="F339" i="6"/>
  <c r="E339" i="6"/>
  <c r="I337" i="6"/>
  <c r="I336" i="6" s="1"/>
  <c r="H337" i="6"/>
  <c r="H336" i="6" s="1"/>
  <c r="G336" i="6"/>
  <c r="F336" i="6"/>
  <c r="E336" i="6"/>
  <c r="I335" i="6"/>
  <c r="I334" i="6" s="1"/>
  <c r="H335" i="6"/>
  <c r="H334" i="6" s="1"/>
  <c r="G334" i="6"/>
  <c r="F334" i="6"/>
  <c r="E334" i="6"/>
  <c r="I333" i="6"/>
  <c r="I332" i="6" s="1"/>
  <c r="H333" i="6"/>
  <c r="H332" i="6" s="1"/>
  <c r="G332" i="6"/>
  <c r="F332" i="6"/>
  <c r="E332" i="6"/>
  <c r="E379" i="6"/>
  <c r="F379" i="6"/>
  <c r="G379" i="6"/>
  <c r="I379" i="6" s="1"/>
  <c r="H380" i="6"/>
  <c r="I380" i="6"/>
  <c r="H381" i="6"/>
  <c r="I381" i="6"/>
  <c r="H382" i="6"/>
  <c r="I382" i="6"/>
  <c r="E383" i="6"/>
  <c r="F383" i="6"/>
  <c r="G383" i="6"/>
  <c r="H383" i="6" s="1"/>
  <c r="I383" i="6"/>
  <c r="H384" i="6"/>
  <c r="I384" i="6"/>
  <c r="H385" i="6"/>
  <c r="I385" i="6"/>
  <c r="H386" i="6"/>
  <c r="I386" i="6"/>
  <c r="H387" i="6"/>
  <c r="I387" i="6"/>
  <c r="H388" i="6"/>
  <c r="I388" i="6"/>
  <c r="H389" i="6"/>
  <c r="I389" i="6"/>
  <c r="E390" i="6"/>
  <c r="F390" i="6"/>
  <c r="G390" i="6"/>
  <c r="H390" i="6" s="1"/>
  <c r="I390" i="6"/>
  <c r="H391" i="6"/>
  <c r="I391" i="6"/>
  <c r="H392" i="6"/>
  <c r="I392" i="6"/>
  <c r="H393" i="6"/>
  <c r="I393" i="6"/>
  <c r="H394" i="6"/>
  <c r="I394" i="6"/>
  <c r="H395" i="6"/>
  <c r="I395" i="6"/>
  <c r="H396" i="6"/>
  <c r="I396" i="6"/>
  <c r="H397" i="6"/>
  <c r="I397" i="6"/>
  <c r="H398" i="6"/>
  <c r="I398" i="6"/>
  <c r="E399" i="6"/>
  <c r="F399" i="6"/>
  <c r="G399" i="6"/>
  <c r="I399" i="6" s="1"/>
  <c r="H399" i="6"/>
  <c r="H400" i="6"/>
  <c r="I400" i="6"/>
  <c r="H401" i="6"/>
  <c r="I401" i="6"/>
  <c r="H402" i="6"/>
  <c r="I402" i="6"/>
  <c r="H403" i="6"/>
  <c r="I403" i="6"/>
  <c r="H404" i="6"/>
  <c r="I404" i="6"/>
  <c r="H405" i="6"/>
  <c r="I405" i="6"/>
  <c r="E409" i="6"/>
  <c r="F409" i="6"/>
  <c r="G409" i="6"/>
  <c r="H409" i="6" s="1"/>
  <c r="H410" i="6"/>
  <c r="I410" i="6"/>
  <c r="H411" i="6"/>
  <c r="I411" i="6"/>
  <c r="H412" i="6"/>
  <c r="I412" i="6"/>
  <c r="E413" i="6"/>
  <c r="F413" i="6"/>
  <c r="G413" i="6"/>
  <c r="H413" i="6" s="1"/>
  <c r="I413" i="6"/>
  <c r="H414" i="6"/>
  <c r="I414" i="6"/>
  <c r="H415" i="6"/>
  <c r="I415" i="6"/>
  <c r="E378" i="6" l="1"/>
  <c r="E377" i="6" s="1"/>
  <c r="E376" i="6" s="1"/>
  <c r="H343" i="6"/>
  <c r="I361" i="6"/>
  <c r="F330" i="6"/>
  <c r="F329" i="6" s="1"/>
  <c r="I409" i="6"/>
  <c r="F378" i="6"/>
  <c r="F377" i="6" s="1"/>
  <c r="F376" i="6" s="1"/>
  <c r="G378" i="6"/>
  <c r="I378" i="6" s="1"/>
  <c r="E330" i="6"/>
  <c r="E329" i="6" s="1"/>
  <c r="H368" i="6"/>
  <c r="I368" i="6"/>
  <c r="G330" i="6"/>
  <c r="G329" i="6" s="1"/>
  <c r="H339" i="6"/>
  <c r="H350" i="6"/>
  <c r="H369" i="6"/>
  <c r="I339" i="6"/>
  <c r="I369" i="6"/>
  <c r="I374" i="6"/>
  <c r="I373" i="6" s="1"/>
  <c r="H375" i="6"/>
  <c r="G377" i="6"/>
  <c r="H378" i="6"/>
  <c r="H379" i="6"/>
  <c r="C40" i="9"/>
  <c r="D40" i="9"/>
  <c r="E40" i="9"/>
  <c r="F40" i="9"/>
  <c r="B40" i="9"/>
  <c r="C37" i="9"/>
  <c r="D37" i="9"/>
  <c r="B37" i="9"/>
  <c r="C33" i="9"/>
  <c r="D33" i="9"/>
  <c r="D32" i="9" s="1"/>
  <c r="B33" i="9"/>
  <c r="F43" i="9"/>
  <c r="F44" i="9"/>
  <c r="E43" i="9"/>
  <c r="E44" i="9"/>
  <c r="F21" i="9"/>
  <c r="F22" i="9"/>
  <c r="E21" i="9"/>
  <c r="E22" i="9"/>
  <c r="I330" i="6" l="1"/>
  <c r="H330" i="6"/>
  <c r="H377" i="6"/>
  <c r="I377" i="6"/>
  <c r="G376" i="6"/>
  <c r="C18" i="9"/>
  <c r="B18" i="9"/>
  <c r="C15" i="9"/>
  <c r="D15" i="9"/>
  <c r="B15" i="9"/>
  <c r="C11" i="9"/>
  <c r="D11" i="9"/>
  <c r="D10" i="9" s="1"/>
  <c r="B11" i="9"/>
  <c r="I376" i="6" l="1"/>
  <c r="H376" i="6"/>
  <c r="F223" i="6"/>
  <c r="G223" i="6"/>
  <c r="E223" i="6"/>
  <c r="E222" i="6" s="1"/>
  <c r="H226" i="6"/>
  <c r="I226" i="6" s="1"/>
  <c r="H203" i="6"/>
  <c r="I203" i="6" s="1"/>
  <c r="F200" i="6"/>
  <c r="G200" i="6"/>
  <c r="E200" i="6"/>
  <c r="H178" i="6"/>
  <c r="I178" i="6" s="1"/>
  <c r="F175" i="6"/>
  <c r="G175" i="6"/>
  <c r="E175" i="6"/>
  <c r="I235" i="6"/>
  <c r="H235" i="6"/>
  <c r="I234" i="6"/>
  <c r="H234" i="6"/>
  <c r="I233" i="6"/>
  <c r="H233" i="6"/>
  <c r="H232" i="6"/>
  <c r="I232" i="6" s="1"/>
  <c r="I231" i="6"/>
  <c r="H231" i="6"/>
  <c r="I230" i="6"/>
  <c r="H230" i="6"/>
  <c r="I229" i="6"/>
  <c r="H229" i="6"/>
  <c r="I228" i="6"/>
  <c r="H228" i="6"/>
  <c r="G227" i="6"/>
  <c r="H227" i="6" s="1"/>
  <c r="F227" i="6"/>
  <c r="E227" i="6"/>
  <c r="H225" i="6"/>
  <c r="I225" i="6" s="1"/>
  <c r="H224" i="6"/>
  <c r="I224" i="6" s="1"/>
  <c r="F222" i="6"/>
  <c r="H221" i="6"/>
  <c r="I221" i="6" s="1"/>
  <c r="I220" i="6" s="1"/>
  <c r="G220" i="6"/>
  <c r="H220" i="6" s="1"/>
  <c r="F220" i="6"/>
  <c r="E220" i="6"/>
  <c r="H219" i="6"/>
  <c r="I219" i="6" s="1"/>
  <c r="I218" i="6" s="1"/>
  <c r="G218" i="6"/>
  <c r="H218" i="6" s="1"/>
  <c r="F218" i="6"/>
  <c r="E218" i="6"/>
  <c r="H217" i="6"/>
  <c r="I217" i="6" s="1"/>
  <c r="I216" i="6" s="1"/>
  <c r="G216" i="6"/>
  <c r="F216" i="6"/>
  <c r="F215" i="6" s="1"/>
  <c r="E216" i="6"/>
  <c r="F214" i="6" l="1"/>
  <c r="F213" i="6" s="1"/>
  <c r="F13" i="6" s="1"/>
  <c r="I227" i="6"/>
  <c r="I223" i="6"/>
  <c r="I222" i="6" s="1"/>
  <c r="H223" i="6"/>
  <c r="H222" i="6" s="1"/>
  <c r="E215" i="6"/>
  <c r="E214" i="6" s="1"/>
  <c r="E213" i="6" s="1"/>
  <c r="E13" i="6" s="1"/>
  <c r="G222" i="6"/>
  <c r="G215" i="6"/>
  <c r="H215" i="6" s="1"/>
  <c r="I215" i="6"/>
  <c r="H216" i="6"/>
  <c r="I214" i="6" l="1"/>
  <c r="I213" i="6" s="1"/>
  <c r="I13" i="6" s="1"/>
  <c r="G214" i="6"/>
  <c r="G213" i="6" s="1"/>
  <c r="G13" i="6" s="1"/>
  <c r="H214" i="6" l="1"/>
  <c r="H213" i="6" s="1"/>
  <c r="H13" i="6" s="1"/>
  <c r="I692" i="6"/>
  <c r="H692" i="6"/>
  <c r="G691" i="6"/>
  <c r="F691" i="6"/>
  <c r="F690" i="6" s="1"/>
  <c r="F689" i="6" s="1"/>
  <c r="F688" i="6" s="1"/>
  <c r="F687" i="6" s="1"/>
  <c r="E691" i="6"/>
  <c r="E690" i="6" s="1"/>
  <c r="E689" i="6" s="1"/>
  <c r="E688" i="6" s="1"/>
  <c r="E687" i="6" s="1"/>
  <c r="H691" i="6" l="1"/>
  <c r="G690" i="6"/>
  <c r="G689" i="6" s="1"/>
  <c r="G688" i="6" s="1"/>
  <c r="G687" i="6" s="1"/>
  <c r="I691" i="6"/>
  <c r="I131" i="6"/>
  <c r="H131" i="6"/>
  <c r="G130" i="6"/>
  <c r="I130" i="6" s="1"/>
  <c r="F130" i="6"/>
  <c r="F129" i="6" s="1"/>
  <c r="F128" i="6" s="1"/>
  <c r="F126" i="6" s="1"/>
  <c r="F127" i="6" s="1"/>
  <c r="E130" i="6"/>
  <c r="E129" i="6" s="1"/>
  <c r="E128" i="6" s="1"/>
  <c r="E126" i="6" s="1"/>
  <c r="E127" i="6" s="1"/>
  <c r="H690" i="6" l="1"/>
  <c r="H689" i="6" s="1"/>
  <c r="H688" i="6" s="1"/>
  <c r="H687" i="6" s="1"/>
  <c r="I690" i="6"/>
  <c r="I689" i="6" s="1"/>
  <c r="I688" i="6" s="1"/>
  <c r="I687" i="6" s="1"/>
  <c r="G129" i="6"/>
  <c r="H129" i="6" s="1"/>
  <c r="H130" i="6"/>
  <c r="I129" i="6" l="1"/>
  <c r="G128" i="6"/>
  <c r="I128" i="6" s="1"/>
  <c r="F283" i="6"/>
  <c r="G283" i="6"/>
  <c r="F285" i="6"/>
  <c r="G285" i="6"/>
  <c r="E283" i="6"/>
  <c r="E285" i="6"/>
  <c r="H128" i="6" l="1"/>
  <c r="G126" i="6"/>
  <c r="I126" i="6" l="1"/>
  <c r="G127" i="6"/>
  <c r="H126" i="6"/>
  <c r="H453" i="6"/>
  <c r="I453" i="6" s="1"/>
  <c r="I127" i="6" l="1"/>
  <c r="H127" i="6"/>
  <c r="H288" i="6"/>
  <c r="G55" i="6" l="1"/>
  <c r="F651" i="6" l="1"/>
  <c r="G651" i="6"/>
  <c r="E651" i="6"/>
  <c r="F620" i="6"/>
  <c r="G620" i="6"/>
  <c r="E620" i="6"/>
  <c r="F552" i="6"/>
  <c r="F551" i="6" s="1"/>
  <c r="G552" i="6"/>
  <c r="G551" i="6" s="1"/>
  <c r="H552" i="6"/>
  <c r="H551" i="6" s="1"/>
  <c r="I552" i="6"/>
  <c r="I551" i="6" s="1"/>
  <c r="E552" i="6"/>
  <c r="E551" i="6" s="1"/>
  <c r="F510" i="6"/>
  <c r="F509" i="6" s="1"/>
  <c r="G510" i="6"/>
  <c r="G509" i="6" s="1"/>
  <c r="H510" i="6"/>
  <c r="H509" i="6" s="1"/>
  <c r="I510" i="6"/>
  <c r="I509" i="6" s="1"/>
  <c r="E510" i="6"/>
  <c r="E509" i="6" s="1"/>
  <c r="F287" i="6" l="1"/>
  <c r="F282" i="6" s="1"/>
  <c r="G287" i="6"/>
  <c r="H287" i="6"/>
  <c r="E287" i="6"/>
  <c r="E282" i="6" s="1"/>
  <c r="I288" i="6"/>
  <c r="I287" i="6" s="1"/>
  <c r="I486" i="6"/>
  <c r="H486" i="6"/>
  <c r="G485" i="6"/>
  <c r="I485" i="6" s="1"/>
  <c r="F485" i="6"/>
  <c r="E485" i="6"/>
  <c r="F310" i="6"/>
  <c r="G310" i="6"/>
  <c r="H310" i="6"/>
  <c r="I310" i="6"/>
  <c r="E310" i="6"/>
  <c r="F188" i="6"/>
  <c r="G188" i="6"/>
  <c r="H188" i="6"/>
  <c r="I188" i="6"/>
  <c r="E188" i="6"/>
  <c r="I137" i="6"/>
  <c r="H137" i="6"/>
  <c r="G136" i="6"/>
  <c r="I136" i="6" s="1"/>
  <c r="F136" i="6"/>
  <c r="F135" i="6" s="1"/>
  <c r="F134" i="6" s="1"/>
  <c r="F133" i="6" s="1"/>
  <c r="F132" i="6" s="1"/>
  <c r="E136" i="6"/>
  <c r="E135" i="6" s="1"/>
  <c r="E134" i="6" s="1"/>
  <c r="E133" i="6" s="1"/>
  <c r="E132" i="6" s="1"/>
  <c r="F112" i="6"/>
  <c r="G112" i="6"/>
  <c r="H112" i="6"/>
  <c r="I112" i="6"/>
  <c r="E112" i="6"/>
  <c r="G109" i="2"/>
  <c r="G108" i="2" s="1"/>
  <c r="H109" i="2"/>
  <c r="H108" i="2" s="1"/>
  <c r="I109" i="2"/>
  <c r="I108" i="2" s="1"/>
  <c r="J109" i="2"/>
  <c r="J108" i="2" s="1"/>
  <c r="F109" i="2"/>
  <c r="F108" i="2" s="1"/>
  <c r="H485" i="6" l="1"/>
  <c r="G135" i="6"/>
  <c r="H135" i="6" s="1"/>
  <c r="H136" i="6"/>
  <c r="I135" i="6" l="1"/>
  <c r="G134" i="6"/>
  <c r="H134" i="6" s="1"/>
  <c r="H133" i="6" s="1"/>
  <c r="H132" i="6" s="1"/>
  <c r="I134" i="6" l="1"/>
  <c r="I133" i="6" s="1"/>
  <c r="I132" i="6" s="1"/>
  <c r="G133" i="6"/>
  <c r="G132" i="6" s="1"/>
  <c r="I30" i="2" l="1"/>
  <c r="J30" i="2"/>
  <c r="I81" i="6"/>
  <c r="H81" i="6"/>
  <c r="G80" i="6"/>
  <c r="I80" i="6" s="1"/>
  <c r="F80" i="6"/>
  <c r="F79" i="6" s="1"/>
  <c r="F78" i="6" s="1"/>
  <c r="F76" i="6" s="1"/>
  <c r="F77" i="6" s="1"/>
  <c r="E80" i="6"/>
  <c r="E79" i="6" s="1"/>
  <c r="E78" i="6" s="1"/>
  <c r="E76" i="6" s="1"/>
  <c r="E77" i="6" s="1"/>
  <c r="G79" i="6" l="1"/>
  <c r="H80" i="6"/>
  <c r="H79" i="6" l="1"/>
  <c r="I79" i="6"/>
  <c r="G78" i="6"/>
  <c r="I212" i="6"/>
  <c r="H212" i="6"/>
  <c r="I211" i="6"/>
  <c r="H211" i="6"/>
  <c r="I210" i="6"/>
  <c r="H210" i="6"/>
  <c r="H209" i="6"/>
  <c r="I209" i="6" s="1"/>
  <c r="I208" i="6"/>
  <c r="H208" i="6"/>
  <c r="I207" i="6"/>
  <c r="H207" i="6"/>
  <c r="I206" i="6"/>
  <c r="H206" i="6"/>
  <c r="I205" i="6"/>
  <c r="H205" i="6"/>
  <c r="G204" i="6"/>
  <c r="F204" i="6"/>
  <c r="E204" i="6"/>
  <c r="H202" i="6"/>
  <c r="I202" i="6" s="1"/>
  <c r="H201" i="6"/>
  <c r="F199" i="6"/>
  <c r="E199" i="6"/>
  <c r="H198" i="6"/>
  <c r="I198" i="6" s="1"/>
  <c r="I197" i="6" s="1"/>
  <c r="G197" i="6"/>
  <c r="F197" i="6"/>
  <c r="E197" i="6"/>
  <c r="H196" i="6"/>
  <c r="I196" i="6" s="1"/>
  <c r="I195" i="6" s="1"/>
  <c r="G195" i="6"/>
  <c r="F195" i="6"/>
  <c r="E195" i="6"/>
  <c r="H194" i="6"/>
  <c r="I194" i="6" s="1"/>
  <c r="I193" i="6" s="1"/>
  <c r="G193" i="6"/>
  <c r="H193" i="6" s="1"/>
  <c r="F193" i="6"/>
  <c r="E193" i="6"/>
  <c r="F500" i="6"/>
  <c r="G500" i="6"/>
  <c r="E500" i="6"/>
  <c r="H686" i="6"/>
  <c r="I686" i="6" s="1"/>
  <c r="I685" i="6" s="1"/>
  <c r="I684" i="6" s="1"/>
  <c r="G685" i="6"/>
  <c r="F685" i="6"/>
  <c r="F684" i="6" s="1"/>
  <c r="F683" i="6" s="1"/>
  <c r="F681" i="6" s="1"/>
  <c r="E685" i="6"/>
  <c r="E684" i="6" s="1"/>
  <c r="E683" i="6" s="1"/>
  <c r="I667" i="6"/>
  <c r="H667" i="6"/>
  <c r="I666" i="6"/>
  <c r="H666" i="6"/>
  <c r="I665" i="6"/>
  <c r="H665" i="6"/>
  <c r="I664" i="6"/>
  <c r="H664" i="6"/>
  <c r="I663" i="6"/>
  <c r="H663" i="6"/>
  <c r="G662" i="6"/>
  <c r="H662" i="6" s="1"/>
  <c r="F662" i="6"/>
  <c r="F661" i="6" s="1"/>
  <c r="F660" i="6" s="1"/>
  <c r="E662" i="6"/>
  <c r="E661" i="6" s="1"/>
  <c r="H325" i="6"/>
  <c r="I325" i="6" s="1"/>
  <c r="I324" i="6" s="1"/>
  <c r="I323" i="6" s="1"/>
  <c r="G324" i="6"/>
  <c r="G323" i="6" s="1"/>
  <c r="F324" i="6"/>
  <c r="F323" i="6" s="1"/>
  <c r="E324" i="6"/>
  <c r="E323" i="6" s="1"/>
  <c r="I201" i="6" l="1"/>
  <c r="I200" i="6" s="1"/>
  <c r="H200" i="6"/>
  <c r="G684" i="6"/>
  <c r="I204" i="6"/>
  <c r="I78" i="6"/>
  <c r="H78" i="6"/>
  <c r="G76" i="6"/>
  <c r="I192" i="6"/>
  <c r="G199" i="6"/>
  <c r="H195" i="6"/>
  <c r="F192" i="6"/>
  <c r="F191" i="6" s="1"/>
  <c r="F190" i="6" s="1"/>
  <c r="F11" i="6" s="1"/>
  <c r="E682" i="6"/>
  <c r="E681" i="6"/>
  <c r="I662" i="6"/>
  <c r="I661" i="6" s="1"/>
  <c r="I660" i="6" s="1"/>
  <c r="G661" i="6"/>
  <c r="G660" i="6" s="1"/>
  <c r="E192" i="6"/>
  <c r="E191" i="6" s="1"/>
  <c r="E190" i="6" s="1"/>
  <c r="E11" i="6" s="1"/>
  <c r="G192" i="6"/>
  <c r="H197" i="6"/>
  <c r="H204" i="6"/>
  <c r="F682" i="6"/>
  <c r="H685" i="6"/>
  <c r="H684" i="6" s="1"/>
  <c r="H661" i="6"/>
  <c r="H660" i="6" s="1"/>
  <c r="E660" i="6"/>
  <c r="H324" i="6"/>
  <c r="H323" i="6" s="1"/>
  <c r="I622" i="6"/>
  <c r="G42" i="2"/>
  <c r="H42" i="2"/>
  <c r="I42" i="2"/>
  <c r="J42" i="2"/>
  <c r="F42" i="2"/>
  <c r="G19" i="2"/>
  <c r="H19" i="2"/>
  <c r="I19" i="2"/>
  <c r="J19" i="2"/>
  <c r="F19" i="2"/>
  <c r="I199" i="6" l="1"/>
  <c r="G683" i="6"/>
  <c r="I191" i="6"/>
  <c r="I190" i="6" s="1"/>
  <c r="I11" i="6" s="1"/>
  <c r="G77" i="6"/>
  <c r="H76" i="6"/>
  <c r="I76" i="6"/>
  <c r="H199" i="6"/>
  <c r="G191" i="6"/>
  <c r="G190" i="6" s="1"/>
  <c r="G11" i="6" s="1"/>
  <c r="H192" i="6"/>
  <c r="H261" i="6"/>
  <c r="I261" i="6" s="1"/>
  <c r="I683" i="6" l="1"/>
  <c r="I681" i="6" s="1"/>
  <c r="G682" i="6"/>
  <c r="G681" i="6"/>
  <c r="H683" i="6"/>
  <c r="H681" i="6" s="1"/>
  <c r="I77" i="6"/>
  <c r="H77" i="6"/>
  <c r="H191" i="6"/>
  <c r="H190" i="6" s="1"/>
  <c r="H11" i="6" s="1"/>
  <c r="I605" i="6"/>
  <c r="F603" i="6"/>
  <c r="G603" i="6"/>
  <c r="E603" i="6"/>
  <c r="I682" i="6" l="1"/>
  <c r="H682" i="6"/>
  <c r="I187" i="6"/>
  <c r="H187" i="6"/>
  <c r="I186" i="6"/>
  <c r="H186" i="6"/>
  <c r="I185" i="6"/>
  <c r="H185" i="6"/>
  <c r="H184" i="6"/>
  <c r="I184" i="6" s="1"/>
  <c r="I183" i="6"/>
  <c r="H183" i="6"/>
  <c r="I182" i="6"/>
  <c r="H182" i="6"/>
  <c r="I181" i="6"/>
  <c r="H181" i="6"/>
  <c r="H180" i="6"/>
  <c r="I180" i="6" s="1"/>
  <c r="G179" i="6"/>
  <c r="F179" i="6"/>
  <c r="E179" i="6"/>
  <c r="H119" i="6"/>
  <c r="I119" i="6" s="1"/>
  <c r="I179" i="6" l="1"/>
  <c r="H179" i="6"/>
  <c r="H595" i="6"/>
  <c r="I595" i="6" s="1"/>
  <c r="I484" i="6" l="1"/>
  <c r="H484" i="6"/>
  <c r="G483" i="6"/>
  <c r="F483" i="6"/>
  <c r="F482" i="6" s="1"/>
  <c r="E483" i="6"/>
  <c r="E482" i="6" s="1"/>
  <c r="H457" i="6"/>
  <c r="I457" i="6" s="1"/>
  <c r="H452" i="6"/>
  <c r="I452" i="6" s="1"/>
  <c r="H450" i="6"/>
  <c r="I450" i="6" s="1"/>
  <c r="H449" i="6"/>
  <c r="I449" i="6" s="1"/>
  <c r="H444" i="6"/>
  <c r="I444" i="6" s="1"/>
  <c r="I483" i="6" l="1"/>
  <c r="I482" i="6" s="1"/>
  <c r="G482" i="6"/>
  <c r="H483" i="6"/>
  <c r="H482" i="6" s="1"/>
  <c r="H143" i="6"/>
  <c r="I143" i="6" s="1"/>
  <c r="I62" i="6" l="1"/>
  <c r="H62" i="6"/>
  <c r="F600" i="6" l="1"/>
  <c r="G600" i="6"/>
  <c r="G98" i="2"/>
  <c r="G97" i="2" s="1"/>
  <c r="H98" i="2"/>
  <c r="H97" i="2" s="1"/>
  <c r="I98" i="2"/>
  <c r="I97" i="2" s="1"/>
  <c r="J98" i="2"/>
  <c r="J97" i="2" s="1"/>
  <c r="F118" i="6" l="1"/>
  <c r="F117" i="6" s="1"/>
  <c r="G118" i="6"/>
  <c r="H118" i="6"/>
  <c r="H117" i="6" s="1"/>
  <c r="I118" i="6"/>
  <c r="I117" i="6" s="1"/>
  <c r="E118" i="6"/>
  <c r="E117" i="6" s="1"/>
  <c r="I637" i="6"/>
  <c r="H637" i="6"/>
  <c r="G636" i="6"/>
  <c r="H636" i="6" s="1"/>
  <c r="F636" i="6"/>
  <c r="E636" i="6"/>
  <c r="I635" i="6"/>
  <c r="H635" i="6"/>
  <c r="I634" i="6"/>
  <c r="H634" i="6"/>
  <c r="I633" i="6"/>
  <c r="H633" i="6"/>
  <c r="I632" i="6"/>
  <c r="H632" i="6"/>
  <c r="H631" i="6"/>
  <c r="F630" i="6"/>
  <c r="E630" i="6"/>
  <c r="F594" i="6"/>
  <c r="F593" i="6" s="1"/>
  <c r="G594" i="6"/>
  <c r="G593" i="6" s="1"/>
  <c r="H594" i="6"/>
  <c r="H593" i="6" s="1"/>
  <c r="I594" i="6"/>
  <c r="I593" i="6" s="1"/>
  <c r="E594" i="6"/>
  <c r="E593" i="6" s="1"/>
  <c r="I563" i="6"/>
  <c r="H563" i="6"/>
  <c r="I562" i="6"/>
  <c r="H562" i="6"/>
  <c r="G561" i="6"/>
  <c r="I561" i="6" s="1"/>
  <c r="F561" i="6"/>
  <c r="E561" i="6"/>
  <c r="I560" i="6"/>
  <c r="H560" i="6"/>
  <c r="I559" i="6"/>
  <c r="H559" i="6"/>
  <c r="I558" i="6"/>
  <c r="H558" i="6"/>
  <c r="I557" i="6"/>
  <c r="H557" i="6"/>
  <c r="I556" i="6"/>
  <c r="H556" i="6"/>
  <c r="G555" i="6"/>
  <c r="F555" i="6"/>
  <c r="E555" i="6"/>
  <c r="F456" i="6"/>
  <c r="F455" i="6" s="1"/>
  <c r="G456" i="6"/>
  <c r="G455" i="6" s="1"/>
  <c r="H456" i="6"/>
  <c r="H455" i="6" s="1"/>
  <c r="I456" i="6"/>
  <c r="I455" i="6" s="1"/>
  <c r="E456" i="6"/>
  <c r="E455" i="6" s="1"/>
  <c r="F451" i="6"/>
  <c r="G451" i="6"/>
  <c r="E451" i="6"/>
  <c r="F448" i="6"/>
  <c r="G448" i="6"/>
  <c r="H448" i="6"/>
  <c r="I448" i="6"/>
  <c r="E448" i="6"/>
  <c r="F61" i="6"/>
  <c r="F60" i="6" s="1"/>
  <c r="F59" i="6" s="1"/>
  <c r="F58" i="6" s="1"/>
  <c r="F57" i="6" s="1"/>
  <c r="G61" i="6"/>
  <c r="G60" i="6" s="1"/>
  <c r="G59" i="6" s="1"/>
  <c r="G58" i="6" s="1"/>
  <c r="G57" i="6" s="1"/>
  <c r="H61" i="6"/>
  <c r="H60" i="6" s="1"/>
  <c r="H59" i="6" s="1"/>
  <c r="H58" i="6" s="1"/>
  <c r="H57" i="6" s="1"/>
  <c r="I61" i="6"/>
  <c r="I60" i="6" s="1"/>
  <c r="I59" i="6" s="1"/>
  <c r="I58" i="6" s="1"/>
  <c r="I57" i="6" s="1"/>
  <c r="F142" i="6"/>
  <c r="F141" i="6" s="1"/>
  <c r="F140" i="6" s="1"/>
  <c r="F139" i="6" s="1"/>
  <c r="F138" i="6" s="1"/>
  <c r="G142" i="6"/>
  <c r="G141" i="6" s="1"/>
  <c r="G140" i="6" s="1"/>
  <c r="G139" i="6" s="1"/>
  <c r="G138" i="6" s="1"/>
  <c r="H142" i="6"/>
  <c r="H141" i="6" s="1"/>
  <c r="H140" i="6" s="1"/>
  <c r="H139" i="6" s="1"/>
  <c r="H138" i="6" s="1"/>
  <c r="I142" i="6"/>
  <c r="I141" i="6" s="1"/>
  <c r="I140" i="6" s="1"/>
  <c r="I139" i="6" s="1"/>
  <c r="I138" i="6" s="1"/>
  <c r="F260" i="6"/>
  <c r="F259" i="6" s="1"/>
  <c r="F258" i="6" s="1"/>
  <c r="F257" i="6" s="1"/>
  <c r="F256" i="6" s="1"/>
  <c r="G260" i="6"/>
  <c r="G259" i="6" s="1"/>
  <c r="G258" i="6" s="1"/>
  <c r="G257" i="6" s="1"/>
  <c r="H260" i="6"/>
  <c r="H259" i="6" s="1"/>
  <c r="H258" i="6" s="1"/>
  <c r="H257" i="6" s="1"/>
  <c r="H256" i="6" s="1"/>
  <c r="I260" i="6"/>
  <c r="I259" i="6" s="1"/>
  <c r="I258" i="6" s="1"/>
  <c r="I257" i="6" s="1"/>
  <c r="I256" i="6" s="1"/>
  <c r="F443" i="6"/>
  <c r="F442" i="6" s="1"/>
  <c r="G443" i="6"/>
  <c r="G442" i="6" s="1"/>
  <c r="H443" i="6"/>
  <c r="H442" i="6" s="1"/>
  <c r="I443" i="6"/>
  <c r="I442" i="6" s="1"/>
  <c r="E443" i="6"/>
  <c r="E442" i="6" s="1"/>
  <c r="E260" i="6"/>
  <c r="E259" i="6" s="1"/>
  <c r="E258" i="6" s="1"/>
  <c r="E257" i="6" s="1"/>
  <c r="E256" i="6" s="1"/>
  <c r="E142" i="6"/>
  <c r="E141" i="6" s="1"/>
  <c r="E140" i="6" s="1"/>
  <c r="E139" i="6" s="1"/>
  <c r="E138" i="6" s="1"/>
  <c r="E61" i="6"/>
  <c r="E60" i="6" s="1"/>
  <c r="E59" i="6" s="1"/>
  <c r="E58" i="6" s="1"/>
  <c r="E57" i="6" s="1"/>
  <c r="F97" i="2"/>
  <c r="F98" i="2"/>
  <c r="G117" i="6" l="1"/>
  <c r="G554" i="6"/>
  <c r="F554" i="6"/>
  <c r="G256" i="6"/>
  <c r="F629" i="6"/>
  <c r="F628" i="6" s="1"/>
  <c r="I636" i="6"/>
  <c r="G630" i="6"/>
  <c r="I630" i="6" s="1"/>
  <c r="E447" i="6"/>
  <c r="E446" i="6" s="1"/>
  <c r="I631" i="6"/>
  <c r="E629" i="6"/>
  <c r="E628" i="6" s="1"/>
  <c r="H555" i="6"/>
  <c r="I555" i="6"/>
  <c r="E554" i="6"/>
  <c r="H561" i="6"/>
  <c r="I69" i="6"/>
  <c r="H69" i="6"/>
  <c r="G68" i="6"/>
  <c r="G67" i="6" s="1"/>
  <c r="F68" i="6"/>
  <c r="F67" i="6" s="1"/>
  <c r="F66" i="6" s="1"/>
  <c r="F64" i="6" s="1"/>
  <c r="E68" i="6"/>
  <c r="E67" i="6" s="1"/>
  <c r="E66" i="6" s="1"/>
  <c r="E64" i="6" s="1"/>
  <c r="I75" i="6"/>
  <c r="H75" i="6"/>
  <c r="G74" i="6"/>
  <c r="G73" i="6" s="1"/>
  <c r="F74" i="6"/>
  <c r="F73" i="6" s="1"/>
  <c r="F72" i="6" s="1"/>
  <c r="F70" i="6" s="1"/>
  <c r="F71" i="6" s="1"/>
  <c r="E74" i="6"/>
  <c r="E73" i="6" s="1"/>
  <c r="E72" i="6" s="1"/>
  <c r="E70" i="6" s="1"/>
  <c r="E71" i="6" s="1"/>
  <c r="G550" i="6" l="1"/>
  <c r="G549" i="6" s="1"/>
  <c r="F550" i="6"/>
  <c r="F549" i="6" s="1"/>
  <c r="E550" i="6"/>
  <c r="E549" i="6" s="1"/>
  <c r="I554" i="6"/>
  <c r="I550" i="6" s="1"/>
  <c r="H554" i="6"/>
  <c r="H550" i="6" s="1"/>
  <c r="H630" i="6"/>
  <c r="G629" i="6"/>
  <c r="H68" i="6"/>
  <c r="I68" i="6"/>
  <c r="H74" i="6"/>
  <c r="H67" i="6"/>
  <c r="I67" i="6"/>
  <c r="G66" i="6"/>
  <c r="G64" i="6" s="1"/>
  <c r="H73" i="6"/>
  <c r="I73" i="6"/>
  <c r="G72" i="6"/>
  <c r="E65" i="6"/>
  <c r="F65" i="6"/>
  <c r="I74" i="6"/>
  <c r="H549" i="6" l="1"/>
  <c r="I549" i="6"/>
  <c r="H629" i="6"/>
  <c r="I629" i="6"/>
  <c r="G628" i="6"/>
  <c r="I66" i="6"/>
  <c r="H66" i="6"/>
  <c r="I72" i="6"/>
  <c r="G70" i="6"/>
  <c r="H72" i="6"/>
  <c r="G65" i="6"/>
  <c r="H64" i="6"/>
  <c r="I64" i="6"/>
  <c r="H177" i="6"/>
  <c r="I177" i="6" s="1"/>
  <c r="H176" i="6"/>
  <c r="G174" i="6"/>
  <c r="F174" i="6"/>
  <c r="E174" i="6"/>
  <c r="H173" i="6"/>
  <c r="I173" i="6" s="1"/>
  <c r="I172" i="6" s="1"/>
  <c r="F172" i="6"/>
  <c r="E172" i="6"/>
  <c r="H171" i="6"/>
  <c r="I171" i="6" s="1"/>
  <c r="I170" i="6" s="1"/>
  <c r="G170" i="6"/>
  <c r="F170" i="6"/>
  <c r="E170" i="6"/>
  <c r="F168" i="6"/>
  <c r="E168" i="6"/>
  <c r="I176" i="6" l="1"/>
  <c r="I175" i="6" s="1"/>
  <c r="I174" i="6" s="1"/>
  <c r="H175" i="6"/>
  <c r="H174" i="6" s="1"/>
  <c r="H170" i="6"/>
  <c r="I628" i="6"/>
  <c r="H628" i="6"/>
  <c r="I65" i="6"/>
  <c r="H65" i="6"/>
  <c r="G71" i="6"/>
  <c r="I70" i="6"/>
  <c r="H70" i="6"/>
  <c r="F167" i="6"/>
  <c r="F166" i="6" s="1"/>
  <c r="E167" i="6"/>
  <c r="G168" i="6"/>
  <c r="H169" i="6"/>
  <c r="I169" i="6" s="1"/>
  <c r="I168" i="6" s="1"/>
  <c r="I167" i="6" s="1"/>
  <c r="G172" i="6"/>
  <c r="H606" i="6"/>
  <c r="I606" i="6"/>
  <c r="H623" i="6"/>
  <c r="I623" i="6"/>
  <c r="F165" i="6" l="1"/>
  <c r="F164" i="6" s="1"/>
  <c r="I166" i="6"/>
  <c r="E166" i="6"/>
  <c r="E165" i="6" s="1"/>
  <c r="I71" i="6"/>
  <c r="H71" i="6"/>
  <c r="H172" i="6"/>
  <c r="H168" i="6"/>
  <c r="G167" i="6"/>
  <c r="I626" i="6"/>
  <c r="I625" i="6" s="1"/>
  <c r="H626" i="6"/>
  <c r="H625" i="6" s="1"/>
  <c r="G625" i="6"/>
  <c r="F625" i="6"/>
  <c r="E625" i="6"/>
  <c r="G623" i="6"/>
  <c r="F623" i="6"/>
  <c r="E623" i="6"/>
  <c r="I621" i="6"/>
  <c r="I620" i="6" s="1"/>
  <c r="H621" i="6"/>
  <c r="H620" i="6" s="1"/>
  <c r="I618" i="6"/>
  <c r="I617" i="6" s="1"/>
  <c r="H618" i="6"/>
  <c r="H617" i="6" s="1"/>
  <c r="G617" i="6"/>
  <c r="F617" i="6"/>
  <c r="E617" i="6"/>
  <c r="I615" i="6"/>
  <c r="I614" i="6" s="1"/>
  <c r="H615" i="6"/>
  <c r="H614" i="6" s="1"/>
  <c r="G614" i="6"/>
  <c r="F614" i="6"/>
  <c r="E614" i="6"/>
  <c r="I165" i="6" l="1"/>
  <c r="I164" i="6" s="1"/>
  <c r="I613" i="6"/>
  <c r="I612" i="6" s="1"/>
  <c r="I611" i="6" s="1"/>
  <c r="G613" i="6"/>
  <c r="G612" i="6" s="1"/>
  <c r="G611" i="6" s="1"/>
  <c r="G166" i="6"/>
  <c r="G165" i="6" s="1"/>
  <c r="G164" i="6" s="1"/>
  <c r="H167" i="6"/>
  <c r="H613" i="6"/>
  <c r="H612" i="6" s="1"/>
  <c r="H611" i="6" s="1"/>
  <c r="F613" i="6"/>
  <c r="F612" i="6" s="1"/>
  <c r="F611" i="6" s="1"/>
  <c r="E613" i="6"/>
  <c r="E612" i="6" s="1"/>
  <c r="E611" i="6" s="1"/>
  <c r="I84" i="2"/>
  <c r="J84" i="2" s="1"/>
  <c r="J83" i="2" s="1"/>
  <c r="G83" i="2"/>
  <c r="H83" i="2"/>
  <c r="F83" i="2"/>
  <c r="I83" i="2" l="1"/>
  <c r="H166" i="6"/>
  <c r="H165" i="6" s="1"/>
  <c r="H164" i="6" s="1"/>
  <c r="J36" i="2"/>
  <c r="I40" i="2"/>
  <c r="E47" i="9" l="1"/>
  <c r="F47" i="9"/>
  <c r="F25" i="9"/>
  <c r="E25" i="9"/>
  <c r="D47" i="9" l="1"/>
  <c r="C47" i="9"/>
  <c r="B47" i="9"/>
  <c r="F46" i="9"/>
  <c r="E46" i="9"/>
  <c r="D45" i="9"/>
  <c r="F45" i="9" s="1"/>
  <c r="C45" i="9"/>
  <c r="B45" i="9"/>
  <c r="F41" i="9"/>
  <c r="E41" i="9"/>
  <c r="F39" i="9"/>
  <c r="F37" i="9" s="1"/>
  <c r="E39" i="9"/>
  <c r="E37" i="9" s="1"/>
  <c r="F36" i="9"/>
  <c r="E36" i="9"/>
  <c r="D35" i="9"/>
  <c r="F35" i="9" s="1"/>
  <c r="C35" i="9"/>
  <c r="B35" i="9"/>
  <c r="F34" i="9"/>
  <c r="F33" i="9" s="1"/>
  <c r="E34" i="9"/>
  <c r="E33" i="9" s="1"/>
  <c r="F12" i="9"/>
  <c r="F11" i="9" s="1"/>
  <c r="F14" i="9"/>
  <c r="F17" i="9"/>
  <c r="F15" i="9" s="1"/>
  <c r="F19" i="9"/>
  <c r="F18" i="9" s="1"/>
  <c r="F24" i="9"/>
  <c r="E12" i="9"/>
  <c r="E11" i="9" s="1"/>
  <c r="E14" i="9"/>
  <c r="E17" i="9"/>
  <c r="E15" i="9" s="1"/>
  <c r="E19" i="9"/>
  <c r="E18" i="9" s="1"/>
  <c r="E24" i="9"/>
  <c r="C25" i="9"/>
  <c r="D25" i="9"/>
  <c r="C23" i="9"/>
  <c r="D23" i="9"/>
  <c r="F23" i="9" s="1"/>
  <c r="C13" i="9"/>
  <c r="C10" i="9" s="1"/>
  <c r="D13" i="9"/>
  <c r="F13" i="9" s="1"/>
  <c r="B25" i="9"/>
  <c r="B23" i="9"/>
  <c r="B13" i="9"/>
  <c r="E45" i="9" l="1"/>
  <c r="B10" i="9"/>
  <c r="B32" i="9"/>
  <c r="F10" i="9"/>
  <c r="F32" i="9"/>
  <c r="E23" i="9"/>
  <c r="E13" i="9"/>
  <c r="C32" i="9"/>
  <c r="E35" i="9"/>
  <c r="G52" i="2"/>
  <c r="H52" i="2"/>
  <c r="F52" i="2"/>
  <c r="G94" i="2"/>
  <c r="G85" i="2"/>
  <c r="G57" i="2"/>
  <c r="F94" i="2"/>
  <c r="F57" i="2"/>
  <c r="G112" i="2"/>
  <c r="F112" i="2"/>
  <c r="F85" i="2"/>
  <c r="E32" i="9" l="1"/>
  <c r="E10" i="9"/>
  <c r="I249" i="6" l="1"/>
  <c r="H249" i="6"/>
  <c r="F37" i="8" l="1"/>
  <c r="G34" i="8"/>
  <c r="G37" i="8" s="1"/>
  <c r="H34" i="8" s="1"/>
  <c r="H37" i="8" s="1"/>
  <c r="I34" i="8" s="1"/>
  <c r="I37" i="8" s="1"/>
  <c r="J34" i="8" s="1"/>
  <c r="J37" i="8" s="1"/>
  <c r="J21" i="8"/>
  <c r="I21" i="8"/>
  <c r="H21" i="8"/>
  <c r="G21" i="8"/>
  <c r="F21" i="8"/>
  <c r="J11" i="8"/>
  <c r="I11" i="8"/>
  <c r="H11" i="8"/>
  <c r="G11" i="8"/>
  <c r="F11" i="8"/>
  <c r="J8" i="8"/>
  <c r="I8" i="8"/>
  <c r="G8" i="8"/>
  <c r="F8" i="8"/>
  <c r="H14" i="8" l="1"/>
  <c r="F14" i="8"/>
  <c r="F22" i="8" s="1"/>
  <c r="F28" i="8" s="1"/>
  <c r="G14" i="8"/>
  <c r="J14" i="8"/>
  <c r="I14" i="8"/>
  <c r="I22" i="8" s="1"/>
  <c r="I28" i="8" s="1"/>
  <c r="I29" i="8" s="1"/>
  <c r="G22" i="8" l="1"/>
  <c r="G28" i="8" s="1"/>
  <c r="G29" i="8" s="1"/>
  <c r="F29" i="8"/>
  <c r="J22" i="8"/>
  <c r="J28" i="8" s="1"/>
  <c r="J29" i="8" s="1"/>
  <c r="H22" i="8"/>
  <c r="H28" i="8" s="1"/>
  <c r="H29" i="8" s="1"/>
  <c r="I680" i="6"/>
  <c r="H680" i="6"/>
  <c r="I679" i="6"/>
  <c r="H679" i="6"/>
  <c r="G678" i="6"/>
  <c r="I678" i="6" s="1"/>
  <c r="F678" i="6"/>
  <c r="E678" i="6"/>
  <c r="I677" i="6"/>
  <c r="H677" i="6"/>
  <c r="I676" i="6"/>
  <c r="H676" i="6"/>
  <c r="G675" i="6"/>
  <c r="H675" i="6" s="1"/>
  <c r="F675" i="6"/>
  <c r="E675" i="6"/>
  <c r="I674" i="6"/>
  <c r="H674" i="6"/>
  <c r="I673" i="6"/>
  <c r="H673" i="6"/>
  <c r="G672" i="6"/>
  <c r="I672" i="6" s="1"/>
  <c r="F672" i="6"/>
  <c r="E672" i="6"/>
  <c r="E671" i="6" l="1"/>
  <c r="E670" i="6" s="1"/>
  <c r="E668" i="6" s="1"/>
  <c r="F671" i="6"/>
  <c r="F670" i="6" s="1"/>
  <c r="F668" i="6" s="1"/>
  <c r="I675" i="6"/>
  <c r="H678" i="6"/>
  <c r="G671" i="6"/>
  <c r="G670" i="6" s="1"/>
  <c r="G668" i="6" s="1"/>
  <c r="H672" i="6"/>
  <c r="F669" i="6" l="1"/>
  <c r="E669" i="6"/>
  <c r="I670" i="6"/>
  <c r="I671" i="6"/>
  <c r="H670" i="6"/>
  <c r="G669" i="6"/>
  <c r="H669" i="6" s="1"/>
  <c r="H671" i="6"/>
  <c r="I668" i="6"/>
  <c r="H668" i="6"/>
  <c r="I669" i="6" l="1"/>
  <c r="G504" i="6" l="1"/>
  <c r="I270" i="6" l="1"/>
  <c r="F269" i="6"/>
  <c r="E269" i="6"/>
  <c r="I268" i="6"/>
  <c r="H268" i="6"/>
  <c r="G267" i="6"/>
  <c r="I267" i="6" s="1"/>
  <c r="F267" i="6"/>
  <c r="E267" i="6"/>
  <c r="E600" i="6"/>
  <c r="E516" i="6"/>
  <c r="F519" i="6"/>
  <c r="E519" i="6"/>
  <c r="F504" i="6"/>
  <c r="E504" i="6"/>
  <c r="F266" i="6" l="1"/>
  <c r="F265" i="6" s="1"/>
  <c r="F264" i="6" s="1"/>
  <c r="F263" i="6" s="1"/>
  <c r="F262" i="6" s="1"/>
  <c r="E266" i="6"/>
  <c r="E265" i="6" s="1"/>
  <c r="E264" i="6" s="1"/>
  <c r="E263" i="6" s="1"/>
  <c r="E262" i="6" s="1"/>
  <c r="H267" i="6"/>
  <c r="G269" i="6"/>
  <c r="H270" i="6"/>
  <c r="I438" i="6"/>
  <c r="H437" i="6"/>
  <c r="F436" i="6"/>
  <c r="F435" i="6" s="1"/>
  <c r="E436" i="6"/>
  <c r="E435" i="6" s="1"/>
  <c r="H269" i="6" l="1"/>
  <c r="I269" i="6"/>
  <c r="G266" i="6"/>
  <c r="I437" i="6"/>
  <c r="H438" i="6"/>
  <c r="G436" i="6"/>
  <c r="F247" i="6"/>
  <c r="E247" i="6"/>
  <c r="H266" i="6" l="1"/>
  <c r="G265" i="6"/>
  <c r="G264" i="6" s="1"/>
  <c r="G263" i="6" s="1"/>
  <c r="I266" i="6"/>
  <c r="G435" i="6"/>
  <c r="I436" i="6"/>
  <c r="H436" i="6"/>
  <c r="G262" i="6" l="1"/>
  <c r="H262" i="6" s="1"/>
  <c r="I262" i="6" s="1"/>
  <c r="H263" i="6"/>
  <c r="I263" i="6" s="1"/>
  <c r="I265" i="6"/>
  <c r="H265" i="6"/>
  <c r="H435" i="6"/>
  <c r="I435" i="6"/>
  <c r="G30" i="2"/>
  <c r="H30" i="2"/>
  <c r="F30" i="2"/>
  <c r="G40" i="2"/>
  <c r="G39" i="2" s="1"/>
  <c r="G36" i="2"/>
  <c r="G35" i="2" s="1"/>
  <c r="G33" i="2"/>
  <c r="G27" i="2"/>
  <c r="G26" i="2" s="1"/>
  <c r="G23" i="2"/>
  <c r="G22" i="2" s="1"/>
  <c r="G17" i="2"/>
  <c r="G14" i="2"/>
  <c r="G12" i="2"/>
  <c r="I12" i="2"/>
  <c r="F13" i="4"/>
  <c r="F19" i="4"/>
  <c r="E13" i="4"/>
  <c r="E19" i="4"/>
  <c r="I54" i="6"/>
  <c r="I296" i="6"/>
  <c r="I299" i="6"/>
  <c r="I307" i="6"/>
  <c r="I309" i="6"/>
  <c r="I418" i="6"/>
  <c r="I427" i="6"/>
  <c r="I434" i="6"/>
  <c r="I474" i="6"/>
  <c r="I541" i="6"/>
  <c r="I572" i="6"/>
  <c r="H54" i="6"/>
  <c r="H296" i="6"/>
  <c r="H299" i="6"/>
  <c r="H307" i="6"/>
  <c r="H309" i="6"/>
  <c r="H418" i="6"/>
  <c r="H427" i="6"/>
  <c r="H434" i="6"/>
  <c r="H474" i="6"/>
  <c r="H541" i="6"/>
  <c r="H572" i="6"/>
  <c r="F654" i="6"/>
  <c r="F649" i="6"/>
  <c r="F646" i="6"/>
  <c r="F644" i="6"/>
  <c r="F642" i="6"/>
  <c r="F608" i="6"/>
  <c r="F606" i="6"/>
  <c r="F597" i="6"/>
  <c r="F588" i="6"/>
  <c r="F586" i="6"/>
  <c r="F581" i="6"/>
  <c r="F579" i="6"/>
  <c r="F573" i="6"/>
  <c r="F567" i="6"/>
  <c r="F546" i="6"/>
  <c r="F540" i="6"/>
  <c r="F533" i="6"/>
  <c r="F530" i="6"/>
  <c r="F527" i="6"/>
  <c r="F521" i="6"/>
  <c r="F516" i="6"/>
  <c r="F506" i="6"/>
  <c r="F496" i="6"/>
  <c r="F488" i="6"/>
  <c r="F487" i="6" s="1"/>
  <c r="F481" i="6" s="1"/>
  <c r="F477" i="6"/>
  <c r="F476" i="6" s="1"/>
  <c r="F473" i="6"/>
  <c r="F471" i="6"/>
  <c r="F467" i="6"/>
  <c r="F465" i="6"/>
  <c r="F462" i="6"/>
  <c r="F440" i="6"/>
  <c r="F439" i="6" s="1"/>
  <c r="F428" i="6"/>
  <c r="F420" i="6"/>
  <c r="F327" i="6"/>
  <c r="F326" i="6" s="1"/>
  <c r="F320" i="6"/>
  <c r="F319" i="6" s="1"/>
  <c r="F312" i="6"/>
  <c r="F301" i="6"/>
  <c r="F294" i="6"/>
  <c r="F290" i="6"/>
  <c r="F276" i="6"/>
  <c r="F275" i="6" s="1"/>
  <c r="F274" i="6" s="1"/>
  <c r="F272" i="6" s="1"/>
  <c r="F254" i="6"/>
  <c r="F253" i="6" s="1"/>
  <c r="F252" i="6" s="1"/>
  <c r="F250" i="6" s="1"/>
  <c r="F251" i="6" s="1"/>
  <c r="F246" i="6"/>
  <c r="F245" i="6" s="1"/>
  <c r="F243" i="6" s="1"/>
  <c r="F240" i="6"/>
  <c r="F239" i="6" s="1"/>
  <c r="F238" i="6" s="1"/>
  <c r="F236" i="6" s="1"/>
  <c r="F237" i="6" s="1"/>
  <c r="F161" i="6"/>
  <c r="F160" i="6" s="1"/>
  <c r="F158" i="6"/>
  <c r="F156" i="6"/>
  <c r="F154" i="6"/>
  <c r="F148" i="6"/>
  <c r="F147" i="6" s="1"/>
  <c r="F146" i="6" s="1"/>
  <c r="F144" i="6" s="1"/>
  <c r="F145" i="6" s="1"/>
  <c r="F124" i="6"/>
  <c r="F123" i="6" s="1"/>
  <c r="F114" i="6"/>
  <c r="F111" i="6" s="1"/>
  <c r="F110" i="6" s="1"/>
  <c r="F106" i="6"/>
  <c r="F104" i="6"/>
  <c r="F100" i="6"/>
  <c r="F96" i="6"/>
  <c r="F55" i="6"/>
  <c r="F53" i="6"/>
  <c r="G53" i="6"/>
  <c r="F47" i="6"/>
  <c r="F46" i="6" s="1"/>
  <c r="F40" i="6"/>
  <c r="F31" i="6"/>
  <c r="F25" i="6"/>
  <c r="F20" i="6"/>
  <c r="F408" i="6" l="1"/>
  <c r="F407" i="6" s="1"/>
  <c r="F406" i="6" s="1"/>
  <c r="F495" i="6"/>
  <c r="F289" i="6"/>
  <c r="F281" i="6" s="1"/>
  <c r="G11" i="2"/>
  <c r="F108" i="6"/>
  <c r="F109" i="6" s="1"/>
  <c r="F447" i="6"/>
  <c r="F446" i="6" s="1"/>
  <c r="F445" i="6" s="1"/>
  <c r="F244" i="6"/>
  <c r="F242" i="6"/>
  <c r="F515" i="6"/>
  <c r="F514" i="6" s="1"/>
  <c r="F513" i="6" s="1"/>
  <c r="F578" i="6"/>
  <c r="F577" i="6" s="1"/>
  <c r="F576" i="6" s="1"/>
  <c r="F19" i="6"/>
  <c r="F18" i="6" s="1"/>
  <c r="F16" i="6" s="1"/>
  <c r="F566" i="6"/>
  <c r="F565" i="6" s="1"/>
  <c r="F564" i="6" s="1"/>
  <c r="F461" i="6"/>
  <c r="F596" i="6"/>
  <c r="F648" i="6"/>
  <c r="F52" i="6"/>
  <c r="F51" i="6" s="1"/>
  <c r="F49" i="6" s="1"/>
  <c r="F50" i="6" s="1"/>
  <c r="F95" i="6"/>
  <c r="F94" i="6" s="1"/>
  <c r="F92" i="6" s="1"/>
  <c r="F153" i="6"/>
  <c r="F152" i="6" s="1"/>
  <c r="F150" i="6" s="1"/>
  <c r="F151" i="6" s="1"/>
  <c r="F479" i="6"/>
  <c r="F480" i="6"/>
  <c r="F273" i="6"/>
  <c r="F271" i="6"/>
  <c r="I53" i="6"/>
  <c r="H53" i="6"/>
  <c r="F470" i="6"/>
  <c r="F494" i="6"/>
  <c r="F493" i="6" s="1"/>
  <c r="F492" i="6" s="1"/>
  <c r="F526" i="6"/>
  <c r="F525" i="6" s="1"/>
  <c r="F524" i="6" s="1"/>
  <c r="F9" i="6"/>
  <c r="F539" i="6"/>
  <c r="F538" i="6" s="1"/>
  <c r="F585" i="6"/>
  <c r="F584" i="6" s="1"/>
  <c r="F641" i="6"/>
  <c r="G29" i="2"/>
  <c r="F122" i="6"/>
  <c r="F120" i="6" s="1"/>
  <c r="C18" i="4"/>
  <c r="C16" i="4"/>
  <c r="C14" i="4"/>
  <c r="C12" i="4"/>
  <c r="G122" i="2"/>
  <c r="G121" i="2" s="1"/>
  <c r="G118" i="2"/>
  <c r="G111" i="2" s="1"/>
  <c r="G105" i="2"/>
  <c r="G104" i="2" s="1"/>
  <c r="G101" i="2"/>
  <c r="G100" i="2" s="1"/>
  <c r="G93" i="2"/>
  <c r="G73" i="2"/>
  <c r="G66" i="2"/>
  <c r="G61" i="2"/>
  <c r="G55" i="2"/>
  <c r="G51" i="2" s="1"/>
  <c r="F91" i="6" l="1"/>
  <c r="F14" i="6"/>
  <c r="G107" i="2"/>
  <c r="F280" i="6"/>
  <c r="F121" i="6"/>
  <c r="G60" i="2"/>
  <c r="G50" i="2" s="1"/>
  <c r="F592" i="6"/>
  <c r="F591" i="6" s="1"/>
  <c r="F537" i="6"/>
  <c r="F536" i="6"/>
  <c r="F17" i="6"/>
  <c r="F7" i="6" s="1"/>
  <c r="F15" i="6"/>
  <c r="G10" i="2"/>
  <c r="F460" i="6"/>
  <c r="F459" i="6" s="1"/>
  <c r="F583" i="6"/>
  <c r="F575" i="6"/>
  <c r="F640" i="6"/>
  <c r="F512" i="6"/>
  <c r="C11" i="4"/>
  <c r="C10" i="4" s="1"/>
  <c r="F12" i="4"/>
  <c r="E12" i="4"/>
  <c r="E18" i="4"/>
  <c r="F18" i="4"/>
  <c r="F93" i="6"/>
  <c r="F10" i="6" l="1"/>
  <c r="F590" i="6"/>
  <c r="F8" i="6"/>
  <c r="F638" i="6"/>
  <c r="F639" i="6" s="1"/>
  <c r="F12" i="6" s="1"/>
  <c r="F279" i="6"/>
  <c r="F458" i="6"/>
  <c r="G128" i="2"/>
  <c r="E654" i="6"/>
  <c r="E649" i="6"/>
  <c r="E646" i="6"/>
  <c r="E644" i="6"/>
  <c r="E642" i="6"/>
  <c r="E608" i="6"/>
  <c r="E606" i="6"/>
  <c r="E597" i="6"/>
  <c r="E588" i="6"/>
  <c r="E586" i="6"/>
  <c r="E581" i="6"/>
  <c r="E579" i="6"/>
  <c r="E573" i="6"/>
  <c r="E567" i="6"/>
  <c r="E546" i="6"/>
  <c r="E540" i="6"/>
  <c r="E533" i="6"/>
  <c r="E530" i="6"/>
  <c r="E527" i="6"/>
  <c r="E521" i="6"/>
  <c r="E515" i="6" s="1"/>
  <c r="G519" i="6"/>
  <c r="E506" i="6"/>
  <c r="E496" i="6"/>
  <c r="E488" i="6"/>
  <c r="E487" i="6" s="1"/>
  <c r="E481" i="6" s="1"/>
  <c r="E477" i="6"/>
  <c r="E476" i="6" s="1"/>
  <c r="E473" i="6"/>
  <c r="E471" i="6"/>
  <c r="E467" i="6"/>
  <c r="E465" i="6"/>
  <c r="E462" i="6"/>
  <c r="E445" i="6"/>
  <c r="E440" i="6"/>
  <c r="E439" i="6" s="1"/>
  <c r="E428" i="6"/>
  <c r="E420" i="6"/>
  <c r="E327" i="6"/>
  <c r="E326" i="6" s="1"/>
  <c r="E320" i="6"/>
  <c r="E319" i="6" s="1"/>
  <c r="E312" i="6"/>
  <c r="E301" i="6"/>
  <c r="E294" i="6"/>
  <c r="E290" i="6"/>
  <c r="E276" i="6"/>
  <c r="E275" i="6" s="1"/>
  <c r="E274" i="6" s="1"/>
  <c r="E272" i="6" s="1"/>
  <c r="E254" i="6"/>
  <c r="E253" i="6" s="1"/>
  <c r="E252" i="6" s="1"/>
  <c r="E250" i="6" s="1"/>
  <c r="E251" i="6" s="1"/>
  <c r="G247" i="6"/>
  <c r="E246" i="6"/>
  <c r="E245" i="6" s="1"/>
  <c r="E243" i="6" s="1"/>
  <c r="E240" i="6"/>
  <c r="E239" i="6" s="1"/>
  <c r="E161" i="6"/>
  <c r="E160" i="6" s="1"/>
  <c r="E158" i="6"/>
  <c r="E156" i="6"/>
  <c r="E154" i="6"/>
  <c r="E148" i="6"/>
  <c r="E147" i="6" s="1"/>
  <c r="E146" i="6" s="1"/>
  <c r="E144" i="6" s="1"/>
  <c r="E124" i="6"/>
  <c r="E123" i="6" s="1"/>
  <c r="E122" i="6" s="1"/>
  <c r="E120" i="6" s="1"/>
  <c r="E121" i="6" s="1"/>
  <c r="E114" i="6"/>
  <c r="E111" i="6" s="1"/>
  <c r="E106" i="6"/>
  <c r="E104" i="6"/>
  <c r="E100" i="6"/>
  <c r="E96" i="6"/>
  <c r="E55" i="6"/>
  <c r="E53" i="6"/>
  <c r="E47" i="6"/>
  <c r="E46" i="6" s="1"/>
  <c r="E40" i="6"/>
  <c r="E31" i="6"/>
  <c r="E25" i="6"/>
  <c r="E20" i="6"/>
  <c r="B18" i="4"/>
  <c r="B16" i="4"/>
  <c r="B14" i="4"/>
  <c r="F122" i="2"/>
  <c r="F121" i="2" s="1"/>
  <c r="F118" i="2"/>
  <c r="F111" i="2" s="1"/>
  <c r="H112" i="2"/>
  <c r="F105" i="2"/>
  <c r="F104" i="2" s="1"/>
  <c r="F101" i="2"/>
  <c r="F100" i="2" s="1"/>
  <c r="H94" i="2"/>
  <c r="F93" i="2"/>
  <c r="H85" i="2"/>
  <c r="F73" i="2"/>
  <c r="F66" i="2"/>
  <c r="F61" i="2"/>
  <c r="H57" i="2"/>
  <c r="F55" i="2"/>
  <c r="F51" i="2" s="1"/>
  <c r="H40" i="2"/>
  <c r="F40" i="2"/>
  <c r="H36" i="2"/>
  <c r="F36" i="2"/>
  <c r="F35" i="2" s="1"/>
  <c r="H33" i="2"/>
  <c r="F33" i="2"/>
  <c r="H27" i="2"/>
  <c r="H26" i="2" s="1"/>
  <c r="F27" i="2"/>
  <c r="F26" i="2" s="1"/>
  <c r="F23" i="2"/>
  <c r="F22" i="2" s="1"/>
  <c r="H17" i="2"/>
  <c r="F17" i="2"/>
  <c r="I14" i="2"/>
  <c r="H14" i="2"/>
  <c r="H12" i="2"/>
  <c r="F12" i="2"/>
  <c r="E408" i="6" l="1"/>
  <c r="E407" i="6" s="1"/>
  <c r="E406" i="6" s="1"/>
  <c r="F278" i="6"/>
  <c r="E289" i="6"/>
  <c r="E281" i="6" s="1"/>
  <c r="F107" i="2"/>
  <c r="E495" i="6"/>
  <c r="E494" i="6" s="1"/>
  <c r="E493" i="6" s="1"/>
  <c r="E492" i="6" s="1"/>
  <c r="E242" i="6"/>
  <c r="E110" i="6"/>
  <c r="E108" i="6" s="1"/>
  <c r="E109" i="6" s="1"/>
  <c r="E145" i="6"/>
  <c r="F60" i="2"/>
  <c r="F50" i="2" s="1"/>
  <c r="E596" i="6"/>
  <c r="E585" i="6"/>
  <c r="E584" i="6" s="1"/>
  <c r="E583" i="6" s="1"/>
  <c r="E578" i="6"/>
  <c r="E577" i="6" s="1"/>
  <c r="E576" i="6" s="1"/>
  <c r="E539" i="6"/>
  <c r="E538" i="6" s="1"/>
  <c r="E537" i="6" s="1"/>
  <c r="E514" i="6"/>
  <c r="E513" i="6" s="1"/>
  <c r="E153" i="6"/>
  <c r="E152" i="6" s="1"/>
  <c r="E150" i="6" s="1"/>
  <c r="E151" i="6" s="1"/>
  <c r="E648" i="6"/>
  <c r="E19" i="6"/>
  <c r="E18" i="6" s="1"/>
  <c r="E16" i="6" s="1"/>
  <c r="E95" i="6"/>
  <c r="E94" i="6" s="1"/>
  <c r="E92" i="6" s="1"/>
  <c r="E526" i="6"/>
  <c r="E525" i="6" s="1"/>
  <c r="E524" i="6" s="1"/>
  <c r="E14" i="6" s="1"/>
  <c r="H22" i="6"/>
  <c r="I22" i="6"/>
  <c r="H30" i="6"/>
  <c r="I30" i="6"/>
  <c r="I33" i="6"/>
  <c r="H33" i="6"/>
  <c r="I37" i="6"/>
  <c r="H37" i="6"/>
  <c r="I42" i="6"/>
  <c r="H42" i="6"/>
  <c r="I98" i="6"/>
  <c r="H98" i="6"/>
  <c r="I472" i="6"/>
  <c r="H472" i="6"/>
  <c r="G471" i="6"/>
  <c r="H491" i="6"/>
  <c r="I491" i="6"/>
  <c r="I501" i="6"/>
  <c r="H501" i="6"/>
  <c r="I522" i="6"/>
  <c r="G521" i="6"/>
  <c r="H522" i="6"/>
  <c r="G546" i="6"/>
  <c r="H547" i="6"/>
  <c r="I547" i="6"/>
  <c r="H571" i="6"/>
  <c r="I571" i="6"/>
  <c r="I601" i="6"/>
  <c r="I600" i="6" s="1"/>
  <c r="H601" i="6"/>
  <c r="H600" i="6" s="1"/>
  <c r="I657" i="6"/>
  <c r="H657" i="6"/>
  <c r="I658" i="6"/>
  <c r="H658" i="6"/>
  <c r="I659" i="6"/>
  <c r="H659" i="6"/>
  <c r="I36" i="6"/>
  <c r="H36" i="6"/>
  <c r="I149" i="6"/>
  <c r="H149" i="6"/>
  <c r="G148" i="6"/>
  <c r="I155" i="6"/>
  <c r="H155" i="6"/>
  <c r="G154" i="6"/>
  <c r="E271" i="6"/>
  <c r="E273" i="6"/>
  <c r="I426" i="6"/>
  <c r="H426" i="6"/>
  <c r="I430" i="6"/>
  <c r="H430" i="6"/>
  <c r="I468" i="6"/>
  <c r="H468" i="6"/>
  <c r="G467" i="6"/>
  <c r="I490" i="6"/>
  <c r="H490" i="6"/>
  <c r="I505" i="6"/>
  <c r="H505" i="6"/>
  <c r="I520" i="6"/>
  <c r="H520" i="6"/>
  <c r="I535" i="6"/>
  <c r="H535" i="6"/>
  <c r="I545" i="6"/>
  <c r="H545" i="6"/>
  <c r="E641" i="6"/>
  <c r="G646" i="6"/>
  <c r="H647" i="6"/>
  <c r="I647" i="6"/>
  <c r="I655" i="6"/>
  <c r="H655" i="6"/>
  <c r="G654" i="6"/>
  <c r="I27" i="6"/>
  <c r="H27" i="6"/>
  <c r="I28" i="6"/>
  <c r="H28" i="6"/>
  <c r="I35" i="6"/>
  <c r="H35" i="6"/>
  <c r="H39" i="6"/>
  <c r="I39" i="6"/>
  <c r="I44" i="6"/>
  <c r="H44" i="6"/>
  <c r="I48" i="6"/>
  <c r="H48" i="6"/>
  <c r="G47" i="6"/>
  <c r="I101" i="6"/>
  <c r="H101" i="6"/>
  <c r="G100" i="6"/>
  <c r="I116" i="6"/>
  <c r="H116" i="6"/>
  <c r="G276" i="6"/>
  <c r="I277" i="6"/>
  <c r="H277" i="6"/>
  <c r="I304" i="6"/>
  <c r="H304" i="6"/>
  <c r="I314" i="6"/>
  <c r="H314" i="6"/>
  <c r="I318" i="6"/>
  <c r="H318" i="6"/>
  <c r="I416" i="6"/>
  <c r="H416" i="6"/>
  <c r="I419" i="6"/>
  <c r="H419" i="6"/>
  <c r="I421" i="6"/>
  <c r="H421" i="6"/>
  <c r="G420" i="6"/>
  <c r="I425" i="6"/>
  <c r="H425" i="6"/>
  <c r="I429" i="6"/>
  <c r="H429" i="6"/>
  <c r="G428" i="6"/>
  <c r="I433" i="6"/>
  <c r="H433" i="6"/>
  <c r="E461" i="6"/>
  <c r="I464" i="6"/>
  <c r="H464" i="6"/>
  <c r="I466" i="6"/>
  <c r="G465" i="6"/>
  <c r="H466" i="6"/>
  <c r="G473" i="6"/>
  <c r="H475" i="6"/>
  <c r="I475" i="6"/>
  <c r="I478" i="6"/>
  <c r="G477" i="6"/>
  <c r="H478" i="6"/>
  <c r="I489" i="6"/>
  <c r="H489" i="6"/>
  <c r="G488" i="6"/>
  <c r="I498" i="6"/>
  <c r="H498" i="6"/>
  <c r="I518" i="6"/>
  <c r="H518" i="6"/>
  <c r="I528" i="6"/>
  <c r="H528" i="6"/>
  <c r="G527" i="6"/>
  <c r="I529" i="6"/>
  <c r="H529" i="6"/>
  <c r="I534" i="6"/>
  <c r="G533" i="6"/>
  <c r="H534" i="6"/>
  <c r="H544" i="6"/>
  <c r="I544" i="6"/>
  <c r="E566" i="6"/>
  <c r="E565" i="6" s="1"/>
  <c r="I569" i="6"/>
  <c r="H569" i="6"/>
  <c r="I574" i="6"/>
  <c r="G573" i="6"/>
  <c r="H574" i="6"/>
  <c r="I582" i="6"/>
  <c r="G581" i="6"/>
  <c r="H582" i="6"/>
  <c r="I587" i="6"/>
  <c r="H587" i="6"/>
  <c r="G586" i="6"/>
  <c r="I589" i="6"/>
  <c r="G588" i="6"/>
  <c r="H589" i="6"/>
  <c r="I598" i="6"/>
  <c r="I597" i="6" s="1"/>
  <c r="G597" i="6"/>
  <c r="H598" i="6"/>
  <c r="H597" i="6" s="1"/>
  <c r="I643" i="6"/>
  <c r="G642" i="6"/>
  <c r="H643" i="6"/>
  <c r="I103" i="6"/>
  <c r="H103" i="6"/>
  <c r="H105" i="6"/>
  <c r="I105" i="6"/>
  <c r="G104" i="6"/>
  <c r="I248" i="6"/>
  <c r="H248" i="6"/>
  <c r="I284" i="6"/>
  <c r="I283" i="6" s="1"/>
  <c r="H284" i="6"/>
  <c r="H283" i="6" s="1"/>
  <c r="I291" i="6"/>
  <c r="H291" i="6"/>
  <c r="G290" i="6"/>
  <c r="I292" i="6"/>
  <c r="H292" i="6"/>
  <c r="I297" i="6"/>
  <c r="H297" i="6"/>
  <c r="I300" i="6"/>
  <c r="H300" i="6"/>
  <c r="I302" i="6"/>
  <c r="G301" i="6"/>
  <c r="H302" i="6"/>
  <c r="I306" i="6"/>
  <c r="H306" i="6"/>
  <c r="I316" i="6"/>
  <c r="H316" i="6"/>
  <c r="I322" i="6"/>
  <c r="H322" i="6"/>
  <c r="I328" i="6"/>
  <c r="H328" i="6"/>
  <c r="G327" i="6"/>
  <c r="I423" i="6"/>
  <c r="H423" i="6"/>
  <c r="I431" i="6"/>
  <c r="H431" i="6"/>
  <c r="I454" i="6"/>
  <c r="I451" i="6" s="1"/>
  <c r="H454" i="6"/>
  <c r="H451" i="6" s="1"/>
  <c r="G447" i="6"/>
  <c r="I469" i="6"/>
  <c r="H469" i="6"/>
  <c r="I502" i="6"/>
  <c r="H502" i="6"/>
  <c r="I508" i="6"/>
  <c r="H508" i="6"/>
  <c r="I21" i="6"/>
  <c r="H21" i="6"/>
  <c r="G20" i="6"/>
  <c r="I29" i="6"/>
  <c r="H29" i="6"/>
  <c r="I32" i="6"/>
  <c r="H32" i="6"/>
  <c r="G31" i="6"/>
  <c r="I41" i="6"/>
  <c r="H41" i="6"/>
  <c r="G40" i="6"/>
  <c r="I45" i="6"/>
  <c r="H45" i="6"/>
  <c r="E52" i="6"/>
  <c r="E51" i="6" s="1"/>
  <c r="E49" i="6" s="1"/>
  <c r="E50" i="6" s="1"/>
  <c r="I56" i="6"/>
  <c r="H56" i="6"/>
  <c r="H97" i="6"/>
  <c r="G96" i="6"/>
  <c r="I97" i="6"/>
  <c r="I102" i="6"/>
  <c r="H102" i="6"/>
  <c r="G156" i="6"/>
  <c r="I157" i="6"/>
  <c r="H157" i="6"/>
  <c r="I159" i="6"/>
  <c r="H159" i="6"/>
  <c r="G158" i="6"/>
  <c r="I162" i="6"/>
  <c r="H162" i="6"/>
  <c r="G161" i="6"/>
  <c r="I163" i="6"/>
  <c r="H163" i="6"/>
  <c r="I241" i="6"/>
  <c r="H241" i="6"/>
  <c r="G240" i="6"/>
  <c r="I305" i="6"/>
  <c r="H305" i="6"/>
  <c r="I308" i="6"/>
  <c r="H308" i="6"/>
  <c r="I315" i="6"/>
  <c r="H315" i="6"/>
  <c r="I321" i="6"/>
  <c r="H321" i="6"/>
  <c r="G320" i="6"/>
  <c r="I417" i="6"/>
  <c r="H417" i="6"/>
  <c r="I422" i="6"/>
  <c r="H422" i="6"/>
  <c r="E479" i="6"/>
  <c r="E480" i="6"/>
  <c r="I499" i="6"/>
  <c r="H499" i="6"/>
  <c r="G506" i="6"/>
  <c r="H507" i="6"/>
  <c r="I507" i="6"/>
  <c r="H570" i="6"/>
  <c r="I570" i="6"/>
  <c r="I580" i="6"/>
  <c r="H580" i="6"/>
  <c r="G579" i="6"/>
  <c r="I645" i="6"/>
  <c r="H645" i="6"/>
  <c r="G644" i="6"/>
  <c r="I650" i="6"/>
  <c r="H650" i="6"/>
  <c r="G649" i="6"/>
  <c r="H652" i="6"/>
  <c r="H651" i="6" s="1"/>
  <c r="I652" i="6"/>
  <c r="I651" i="6" s="1"/>
  <c r="H23" i="6"/>
  <c r="I23" i="6"/>
  <c r="I24" i="6"/>
  <c r="H24" i="6"/>
  <c r="I26" i="6"/>
  <c r="H26" i="6"/>
  <c r="G25" i="6"/>
  <c r="I34" i="6"/>
  <c r="H34" i="6"/>
  <c r="H38" i="6"/>
  <c r="I38" i="6"/>
  <c r="I43" i="6"/>
  <c r="H43" i="6"/>
  <c r="I99" i="6"/>
  <c r="H99" i="6"/>
  <c r="I107" i="6"/>
  <c r="G106" i="6"/>
  <c r="H107" i="6"/>
  <c r="H115" i="6"/>
  <c r="I115" i="6"/>
  <c r="G114" i="6"/>
  <c r="G111" i="6" s="1"/>
  <c r="H125" i="6"/>
  <c r="I125" i="6"/>
  <c r="G124" i="6"/>
  <c r="E244" i="6"/>
  <c r="I255" i="6"/>
  <c r="H255" i="6"/>
  <c r="G254" i="6"/>
  <c r="I286" i="6"/>
  <c r="I285" i="6" s="1"/>
  <c r="H286" i="6"/>
  <c r="H285" i="6" s="1"/>
  <c r="I293" i="6"/>
  <c r="H293" i="6"/>
  <c r="I295" i="6"/>
  <c r="H295" i="6"/>
  <c r="G294" i="6"/>
  <c r="I298" i="6"/>
  <c r="H298" i="6"/>
  <c r="I303" i="6"/>
  <c r="H303" i="6"/>
  <c r="I313" i="6"/>
  <c r="H313" i="6"/>
  <c r="G312" i="6"/>
  <c r="I317" i="6"/>
  <c r="H317" i="6"/>
  <c r="E9" i="6"/>
  <c r="H424" i="6"/>
  <c r="I424" i="6"/>
  <c r="H432" i="6"/>
  <c r="I432" i="6"/>
  <c r="I441" i="6"/>
  <c r="H441" i="6"/>
  <c r="G440" i="6"/>
  <c r="I463" i="6"/>
  <c r="G462" i="6"/>
  <c r="H463" i="6"/>
  <c r="I497" i="6"/>
  <c r="H497" i="6"/>
  <c r="G496" i="6"/>
  <c r="I503" i="6"/>
  <c r="H503" i="6"/>
  <c r="I517" i="6"/>
  <c r="H517" i="6"/>
  <c r="G516" i="6"/>
  <c r="I523" i="6"/>
  <c r="H523" i="6"/>
  <c r="G530" i="6"/>
  <c r="I531" i="6"/>
  <c r="H531" i="6"/>
  <c r="I532" i="6"/>
  <c r="H532" i="6"/>
  <c r="I542" i="6"/>
  <c r="G540" i="6"/>
  <c r="H542" i="6"/>
  <c r="I543" i="6"/>
  <c r="H543" i="6"/>
  <c r="H548" i="6"/>
  <c r="I548" i="6"/>
  <c r="I568" i="6"/>
  <c r="H568" i="6"/>
  <c r="G567" i="6"/>
  <c r="I604" i="6"/>
  <c r="I603" i="6" s="1"/>
  <c r="H604" i="6"/>
  <c r="H603" i="6" s="1"/>
  <c r="G606" i="6"/>
  <c r="H609" i="6"/>
  <c r="H608" i="6" s="1"/>
  <c r="G608" i="6"/>
  <c r="I609" i="6"/>
  <c r="I608" i="6" s="1"/>
  <c r="F15" i="4"/>
  <c r="E15" i="4"/>
  <c r="D14" i="4"/>
  <c r="F17" i="4"/>
  <c r="E17" i="4"/>
  <c r="D16" i="4"/>
  <c r="F14" i="2"/>
  <c r="F11" i="2" s="1"/>
  <c r="H23" i="2"/>
  <c r="H22" i="2" s="1"/>
  <c r="J40" i="2"/>
  <c r="J96" i="2"/>
  <c r="I96" i="2"/>
  <c r="J114" i="2"/>
  <c r="I114" i="2"/>
  <c r="J115" i="2"/>
  <c r="I115" i="2"/>
  <c r="J59" i="2"/>
  <c r="I59" i="2"/>
  <c r="J70" i="2"/>
  <c r="I70" i="2"/>
  <c r="J72" i="2"/>
  <c r="I72" i="2"/>
  <c r="J91" i="2"/>
  <c r="I91" i="2"/>
  <c r="J102" i="2"/>
  <c r="I102" i="2"/>
  <c r="H101" i="2"/>
  <c r="J106" i="2"/>
  <c r="I106" i="2"/>
  <c r="H105" i="2"/>
  <c r="J69" i="2"/>
  <c r="I69" i="2"/>
  <c r="J78" i="2"/>
  <c r="I78" i="2"/>
  <c r="F29" i="2"/>
  <c r="J58" i="2"/>
  <c r="I58" i="2"/>
  <c r="J62" i="2"/>
  <c r="I62" i="2"/>
  <c r="H61" i="2"/>
  <c r="J67" i="2"/>
  <c r="I67" i="2"/>
  <c r="H66" i="2"/>
  <c r="J68" i="2"/>
  <c r="I68" i="2"/>
  <c r="J76" i="2"/>
  <c r="I76" i="2"/>
  <c r="J87" i="2"/>
  <c r="I87" i="2"/>
  <c r="J88" i="2"/>
  <c r="I88" i="2"/>
  <c r="J89" i="2"/>
  <c r="I89" i="2"/>
  <c r="J95" i="2"/>
  <c r="I95" i="2"/>
  <c r="J120" i="2"/>
  <c r="I120" i="2"/>
  <c r="J123" i="2"/>
  <c r="I123" i="2"/>
  <c r="H122" i="2"/>
  <c r="I23" i="2"/>
  <c r="I22" i="2" s="1"/>
  <c r="J27" i="2"/>
  <c r="J26" i="2" s="1"/>
  <c r="H39" i="2"/>
  <c r="J53" i="2"/>
  <c r="I53" i="2"/>
  <c r="I71" i="2"/>
  <c r="J71" i="2"/>
  <c r="J81" i="2"/>
  <c r="I81" i="2"/>
  <c r="I92" i="2"/>
  <c r="J92" i="2"/>
  <c r="J103" i="2"/>
  <c r="I103" i="2"/>
  <c r="J116" i="2"/>
  <c r="I116" i="2"/>
  <c r="I17" i="2"/>
  <c r="I11" i="2" s="1"/>
  <c r="J77" i="2"/>
  <c r="I77" i="2"/>
  <c r="J79" i="2"/>
  <c r="I79" i="2"/>
  <c r="I80" i="2"/>
  <c r="J80" i="2"/>
  <c r="J90" i="2"/>
  <c r="I90" i="2"/>
  <c r="J14" i="2"/>
  <c r="I27" i="2"/>
  <c r="I26" i="2" s="1"/>
  <c r="I33" i="2"/>
  <c r="F39" i="2"/>
  <c r="J56" i="2"/>
  <c r="I56" i="2"/>
  <c r="H55" i="2"/>
  <c r="H51" i="2" s="1"/>
  <c r="J63" i="2"/>
  <c r="I63" i="2"/>
  <c r="J64" i="2"/>
  <c r="I64" i="2"/>
  <c r="J65" i="2"/>
  <c r="I65" i="2"/>
  <c r="J74" i="2"/>
  <c r="I74" i="2"/>
  <c r="H73" i="2"/>
  <c r="I75" i="2"/>
  <c r="J75" i="2"/>
  <c r="J82" i="2"/>
  <c r="I82" i="2"/>
  <c r="J86" i="2"/>
  <c r="I86" i="2"/>
  <c r="J113" i="2"/>
  <c r="I113" i="2"/>
  <c r="J117" i="2"/>
  <c r="I117" i="2"/>
  <c r="J119" i="2"/>
  <c r="I119" i="2"/>
  <c r="H118" i="2"/>
  <c r="E238" i="6"/>
  <c r="E236" i="6" s="1"/>
  <c r="J12" i="2"/>
  <c r="H29" i="2"/>
  <c r="B12" i="4"/>
  <c r="B11" i="4" s="1"/>
  <c r="B10" i="4" s="1"/>
  <c r="G408" i="6" l="1"/>
  <c r="H282" i="6"/>
  <c r="I282" i="6"/>
  <c r="H10" i="2"/>
  <c r="G495" i="6"/>
  <c r="H500" i="6"/>
  <c r="I500" i="6"/>
  <c r="E592" i="6"/>
  <c r="E591" i="6" s="1"/>
  <c r="E590" i="6" s="1"/>
  <c r="E564" i="6"/>
  <c r="E536" i="6"/>
  <c r="E17" i="6"/>
  <c r="E7" i="6" s="1"/>
  <c r="E15" i="6"/>
  <c r="G515" i="6"/>
  <c r="I596" i="6"/>
  <c r="H596" i="6"/>
  <c r="I25" i="6"/>
  <c r="E575" i="6"/>
  <c r="E512" i="6"/>
  <c r="E93" i="6"/>
  <c r="E640" i="6"/>
  <c r="F10" i="2"/>
  <c r="H567" i="6"/>
  <c r="I567" i="6"/>
  <c r="H540" i="6"/>
  <c r="G539" i="6"/>
  <c r="I540" i="6"/>
  <c r="I254" i="6"/>
  <c r="G253" i="6"/>
  <c r="H254" i="6"/>
  <c r="H644" i="6"/>
  <c r="I644" i="6"/>
  <c r="I506" i="6"/>
  <c r="H506" i="6"/>
  <c r="G160" i="6"/>
  <c r="I161" i="6"/>
  <c r="H161" i="6"/>
  <c r="I156" i="6"/>
  <c r="H156" i="6"/>
  <c r="G52" i="6"/>
  <c r="H55" i="6"/>
  <c r="I55" i="6"/>
  <c r="G566" i="6"/>
  <c r="I573" i="6"/>
  <c r="H573" i="6"/>
  <c r="I533" i="6"/>
  <c r="H533" i="6"/>
  <c r="I527" i="6"/>
  <c r="H527" i="6"/>
  <c r="G526" i="6"/>
  <c r="I519" i="6"/>
  <c r="H519" i="6"/>
  <c r="I465" i="6"/>
  <c r="H465" i="6"/>
  <c r="I420" i="6"/>
  <c r="H420" i="6"/>
  <c r="I646" i="6"/>
  <c r="H646" i="6"/>
  <c r="I471" i="6"/>
  <c r="G470" i="6"/>
  <c r="H471" i="6"/>
  <c r="I440" i="6"/>
  <c r="G439" i="6"/>
  <c r="H440" i="6"/>
  <c r="H25" i="6"/>
  <c r="G239" i="6"/>
  <c r="I240" i="6"/>
  <c r="H240" i="6"/>
  <c r="G153" i="6"/>
  <c r="I158" i="6"/>
  <c r="H158" i="6"/>
  <c r="I447" i="6"/>
  <c r="H447" i="6"/>
  <c r="I247" i="6"/>
  <c r="H247" i="6"/>
  <c r="G246" i="6"/>
  <c r="I588" i="6"/>
  <c r="H588" i="6"/>
  <c r="I428" i="6"/>
  <c r="H428" i="6"/>
  <c r="I654" i="6"/>
  <c r="H654" i="6"/>
  <c r="I504" i="6"/>
  <c r="H504" i="6"/>
  <c r="G596" i="6"/>
  <c r="G592" i="6" s="1"/>
  <c r="I496" i="6"/>
  <c r="H496" i="6"/>
  <c r="I462" i="6"/>
  <c r="H462" i="6"/>
  <c r="G461" i="6"/>
  <c r="H294" i="6"/>
  <c r="I294" i="6"/>
  <c r="H114" i="6"/>
  <c r="I114" i="6"/>
  <c r="G110" i="6"/>
  <c r="I106" i="6"/>
  <c r="H106" i="6"/>
  <c r="I649" i="6"/>
  <c r="H649" i="6"/>
  <c r="G648" i="6"/>
  <c r="I579" i="6"/>
  <c r="H579" i="6"/>
  <c r="G578" i="6"/>
  <c r="G577" i="6" s="1"/>
  <c r="H31" i="6"/>
  <c r="I31" i="6"/>
  <c r="I301" i="6"/>
  <c r="H301" i="6"/>
  <c r="I290" i="6"/>
  <c r="H290" i="6"/>
  <c r="H104" i="6"/>
  <c r="I104" i="6"/>
  <c r="G585" i="6"/>
  <c r="H586" i="6"/>
  <c r="I586" i="6"/>
  <c r="I581" i="6"/>
  <c r="H581" i="6"/>
  <c r="I148" i="6"/>
  <c r="H148" i="6"/>
  <c r="G147" i="6"/>
  <c r="I546" i="6"/>
  <c r="H546" i="6"/>
  <c r="I521" i="6"/>
  <c r="H521" i="6"/>
  <c r="I327" i="6"/>
  <c r="H327" i="6"/>
  <c r="G326" i="6"/>
  <c r="G641" i="6"/>
  <c r="I642" i="6"/>
  <c r="H642" i="6"/>
  <c r="I100" i="6"/>
  <c r="H100" i="6"/>
  <c r="I154" i="6"/>
  <c r="H154" i="6"/>
  <c r="I530" i="6"/>
  <c r="H530" i="6"/>
  <c r="I516" i="6"/>
  <c r="H516" i="6"/>
  <c r="I312" i="6"/>
  <c r="H312" i="6"/>
  <c r="E280" i="6"/>
  <c r="E8" i="6" s="1"/>
  <c r="I124" i="6"/>
  <c r="H124" i="6"/>
  <c r="G123" i="6"/>
  <c r="G319" i="6"/>
  <c r="I320" i="6"/>
  <c r="H320" i="6"/>
  <c r="H96" i="6"/>
  <c r="I96" i="6"/>
  <c r="G95" i="6"/>
  <c r="I40" i="6"/>
  <c r="H40" i="6"/>
  <c r="I20" i="6"/>
  <c r="H20" i="6"/>
  <c r="G19" i="6"/>
  <c r="I488" i="6"/>
  <c r="G487" i="6"/>
  <c r="G481" i="6" s="1"/>
  <c r="H488" i="6"/>
  <c r="I477" i="6"/>
  <c r="H477" i="6"/>
  <c r="G476" i="6"/>
  <c r="I473" i="6"/>
  <c r="H473" i="6"/>
  <c r="G275" i="6"/>
  <c r="I276" i="6"/>
  <c r="H276" i="6"/>
  <c r="G46" i="6"/>
  <c r="H47" i="6"/>
  <c r="I47" i="6"/>
  <c r="I467" i="6"/>
  <c r="H467" i="6"/>
  <c r="E14" i="4"/>
  <c r="F14" i="4"/>
  <c r="D11" i="4"/>
  <c r="F16" i="4"/>
  <c r="E16" i="4"/>
  <c r="I36" i="2"/>
  <c r="J118" i="2"/>
  <c r="I118" i="2"/>
  <c r="J112" i="2"/>
  <c r="I112" i="2"/>
  <c r="I29" i="2"/>
  <c r="J94" i="2"/>
  <c r="I94" i="2"/>
  <c r="H93" i="2"/>
  <c r="J66" i="2"/>
  <c r="I66" i="2"/>
  <c r="J61" i="2"/>
  <c r="I61" i="2"/>
  <c r="J73" i="2"/>
  <c r="I73" i="2"/>
  <c r="J55" i="2"/>
  <c r="I55" i="2"/>
  <c r="J33" i="2"/>
  <c r="I39" i="2"/>
  <c r="J17" i="2"/>
  <c r="J11" i="2" s="1"/>
  <c r="J52" i="2"/>
  <c r="I52" i="2"/>
  <c r="J101" i="2"/>
  <c r="I101" i="2"/>
  <c r="H100" i="2"/>
  <c r="J57" i="2"/>
  <c r="I57" i="2"/>
  <c r="I85" i="2"/>
  <c r="J85" i="2"/>
  <c r="J23" i="2"/>
  <c r="J22" i="2" s="1"/>
  <c r="J122" i="2"/>
  <c r="I122" i="2"/>
  <c r="H107" i="2"/>
  <c r="J105" i="2"/>
  <c r="I105" i="2"/>
  <c r="H104" i="2"/>
  <c r="J39" i="2"/>
  <c r="E237" i="6"/>
  <c r="I408" i="6" l="1"/>
  <c r="H408" i="6"/>
  <c r="G407" i="6"/>
  <c r="G406" i="6" s="1"/>
  <c r="H50" i="2"/>
  <c r="H128" i="2" s="1"/>
  <c r="H289" i="6"/>
  <c r="I289" i="6"/>
  <c r="G281" i="6"/>
  <c r="I51" i="2"/>
  <c r="J51" i="2"/>
  <c r="E638" i="6"/>
  <c r="E639" i="6" s="1"/>
  <c r="E12" i="6" s="1"/>
  <c r="H495" i="6"/>
  <c r="I495" i="6"/>
  <c r="H592" i="6"/>
  <c r="H591" i="6" s="1"/>
  <c r="H590" i="6" s="1"/>
  <c r="I592" i="6"/>
  <c r="I591" i="6" s="1"/>
  <c r="I590" i="6" s="1"/>
  <c r="I10" i="2"/>
  <c r="E279" i="6"/>
  <c r="F128" i="2"/>
  <c r="G274" i="6"/>
  <c r="I275" i="6"/>
  <c r="H275" i="6"/>
  <c r="G514" i="6"/>
  <c r="I515" i="6"/>
  <c r="H515" i="6"/>
  <c r="I648" i="6"/>
  <c r="H648" i="6"/>
  <c r="G460" i="6"/>
  <c r="I461" i="6"/>
  <c r="H461" i="6"/>
  <c r="I153" i="6"/>
  <c r="H153" i="6"/>
  <c r="G152" i="6"/>
  <c r="I439" i="6"/>
  <c r="H439" i="6"/>
  <c r="G494" i="6"/>
  <c r="G493" i="6" s="1"/>
  <c r="G492" i="6" s="1"/>
  <c r="G18" i="6"/>
  <c r="I19" i="6"/>
  <c r="H19" i="6"/>
  <c r="I578" i="6"/>
  <c r="H578" i="6"/>
  <c r="I111" i="6"/>
  <c r="I110" i="6" s="1"/>
  <c r="H111" i="6"/>
  <c r="H110" i="6" s="1"/>
  <c r="I470" i="6"/>
  <c r="H470" i="6"/>
  <c r="G565" i="6"/>
  <c r="I566" i="6"/>
  <c r="H566" i="6"/>
  <c r="I160" i="6"/>
  <c r="H160" i="6"/>
  <c r="H46" i="6"/>
  <c r="I46" i="6"/>
  <c r="G94" i="6"/>
  <c r="I95" i="6"/>
  <c r="H95" i="6"/>
  <c r="I123" i="6"/>
  <c r="H123" i="6"/>
  <c r="G122" i="6"/>
  <c r="I641" i="6"/>
  <c r="H641" i="6"/>
  <c r="G640" i="6"/>
  <c r="G638" i="6" s="1"/>
  <c r="G146" i="6"/>
  <c r="I147" i="6"/>
  <c r="H147" i="6"/>
  <c r="G245" i="6"/>
  <c r="H246" i="6"/>
  <c r="I246" i="6"/>
  <c r="G525" i="6"/>
  <c r="H526" i="6"/>
  <c r="I526" i="6"/>
  <c r="G51" i="6"/>
  <c r="I52" i="6"/>
  <c r="H52" i="6"/>
  <c r="G538" i="6"/>
  <c r="I539" i="6"/>
  <c r="H539" i="6"/>
  <c r="I476" i="6"/>
  <c r="H476" i="6"/>
  <c r="I487" i="6"/>
  <c r="I481" i="6" s="1"/>
  <c r="H487" i="6"/>
  <c r="H481" i="6" s="1"/>
  <c r="I319" i="6"/>
  <c r="H319" i="6"/>
  <c r="H326" i="6"/>
  <c r="I326" i="6"/>
  <c r="G584" i="6"/>
  <c r="G575" i="6" s="1"/>
  <c r="I585" i="6"/>
  <c r="H585" i="6"/>
  <c r="G591" i="6"/>
  <c r="G590" i="6" s="1"/>
  <c r="G446" i="6"/>
  <c r="G238" i="6"/>
  <c r="I239" i="6"/>
  <c r="H239" i="6"/>
  <c r="I253" i="6"/>
  <c r="H253" i="6"/>
  <c r="G252" i="6"/>
  <c r="D10" i="4"/>
  <c r="F11" i="4"/>
  <c r="E11" i="4"/>
  <c r="J104" i="2"/>
  <c r="I104" i="2"/>
  <c r="J93" i="2"/>
  <c r="I93" i="2"/>
  <c r="J100" i="2"/>
  <c r="I100" i="2"/>
  <c r="J29" i="2"/>
  <c r="J121" i="2"/>
  <c r="I121" i="2"/>
  <c r="G279" i="6" l="1"/>
  <c r="H406" i="6"/>
  <c r="I406" i="6"/>
  <c r="H407" i="6"/>
  <c r="I407" i="6"/>
  <c r="I107" i="2"/>
  <c r="J107" i="2"/>
  <c r="H281" i="6"/>
  <c r="H280" i="6" s="1"/>
  <c r="I281" i="6"/>
  <c r="I280" i="6" s="1"/>
  <c r="J50" i="2"/>
  <c r="I50" i="2"/>
  <c r="G536" i="6"/>
  <c r="J10" i="2"/>
  <c r="G583" i="6"/>
  <c r="I584" i="6"/>
  <c r="H584" i="6"/>
  <c r="G243" i="6"/>
  <c r="I245" i="6"/>
  <c r="H245" i="6"/>
  <c r="G144" i="6"/>
  <c r="H146" i="6"/>
  <c r="I146" i="6"/>
  <c r="G524" i="6"/>
  <c r="I525" i="6"/>
  <c r="H525" i="6"/>
  <c r="I640" i="6"/>
  <c r="I638" i="6" s="1"/>
  <c r="H640" i="6"/>
  <c r="H638" i="6" s="1"/>
  <c r="I94" i="6"/>
  <c r="H94" i="6"/>
  <c r="G92" i="6"/>
  <c r="G564" i="6"/>
  <c r="I565" i="6"/>
  <c r="H565" i="6"/>
  <c r="G16" i="6"/>
  <c r="I18" i="6"/>
  <c r="H18" i="6"/>
  <c r="G445" i="6"/>
  <c r="I446" i="6"/>
  <c r="H446" i="6"/>
  <c r="G49" i="6"/>
  <c r="I51" i="6"/>
  <c r="H51" i="6"/>
  <c r="G9" i="6"/>
  <c r="G108" i="6"/>
  <c r="G280" i="6"/>
  <c r="G513" i="6"/>
  <c r="I514" i="6"/>
  <c r="H514" i="6"/>
  <c r="G512" i="6"/>
  <c r="I252" i="6"/>
  <c r="H252" i="6"/>
  <c r="G250" i="6"/>
  <c r="G120" i="6"/>
  <c r="I122" i="6"/>
  <c r="H122" i="6"/>
  <c r="I494" i="6"/>
  <c r="I493" i="6" s="1"/>
  <c r="I492" i="6" s="1"/>
  <c r="H494" i="6"/>
  <c r="H493" i="6" s="1"/>
  <c r="H492" i="6" s="1"/>
  <c r="G458" i="6"/>
  <c r="I460" i="6"/>
  <c r="H460" i="6"/>
  <c r="G459" i="6"/>
  <c r="G236" i="6"/>
  <c r="I238" i="6"/>
  <c r="H238" i="6"/>
  <c r="G480" i="6"/>
  <c r="G479" i="6"/>
  <c r="I538" i="6"/>
  <c r="H538" i="6"/>
  <c r="G537" i="6"/>
  <c r="G576" i="6"/>
  <c r="I577" i="6"/>
  <c r="H577" i="6"/>
  <c r="G150" i="6"/>
  <c r="I152" i="6"/>
  <c r="H152" i="6"/>
  <c r="G272" i="6"/>
  <c r="I274" i="6"/>
  <c r="H274" i="6"/>
  <c r="E10" i="4"/>
  <c r="F10" i="4"/>
  <c r="G8" i="6" l="1"/>
  <c r="G91" i="6"/>
  <c r="G278" i="6"/>
  <c r="G10" i="6"/>
  <c r="G14" i="6"/>
  <c r="H536" i="6"/>
  <c r="I536" i="6"/>
  <c r="G15" i="6"/>
  <c r="G242" i="6"/>
  <c r="I272" i="6"/>
  <c r="H272" i="6"/>
  <c r="G273" i="6"/>
  <c r="G271" i="6"/>
  <c r="I120" i="6"/>
  <c r="H120" i="6"/>
  <c r="G121" i="6"/>
  <c r="I16" i="6"/>
  <c r="H16" i="6"/>
  <c r="G17" i="6"/>
  <c r="G244" i="6"/>
  <c r="I243" i="6"/>
  <c r="H243" i="6"/>
  <c r="G237" i="6"/>
  <c r="I236" i="6"/>
  <c r="H236" i="6"/>
  <c r="I458" i="6"/>
  <c r="H458" i="6"/>
  <c r="G109" i="6"/>
  <c r="I108" i="6"/>
  <c r="H108" i="6"/>
  <c r="I445" i="6"/>
  <c r="H445" i="6"/>
  <c r="G639" i="6"/>
  <c r="G12" i="6" s="1"/>
  <c r="G145" i="6"/>
  <c r="I144" i="6"/>
  <c r="H144" i="6"/>
  <c r="H575" i="6"/>
  <c r="I575" i="6"/>
  <c r="I537" i="6"/>
  <c r="H537" i="6"/>
  <c r="G251" i="6"/>
  <c r="I250" i="6"/>
  <c r="H250" i="6"/>
  <c r="I9" i="6"/>
  <c r="H9" i="6"/>
  <c r="I92" i="6"/>
  <c r="H92" i="6"/>
  <c r="G93" i="6"/>
  <c r="I524" i="6"/>
  <c r="H524" i="6"/>
  <c r="I459" i="6"/>
  <c r="H459" i="6"/>
  <c r="I513" i="6"/>
  <c r="H513" i="6"/>
  <c r="I480" i="6"/>
  <c r="H480" i="6"/>
  <c r="H8" i="6" s="1"/>
  <c r="I279" i="6"/>
  <c r="H279" i="6"/>
  <c r="G151" i="6"/>
  <c r="I150" i="6"/>
  <c r="H150" i="6"/>
  <c r="I576" i="6"/>
  <c r="H576" i="6"/>
  <c r="I479" i="6"/>
  <c r="H479" i="6"/>
  <c r="I512" i="6"/>
  <c r="H512" i="6"/>
  <c r="I49" i="6"/>
  <c r="H49" i="6"/>
  <c r="G50" i="6"/>
  <c r="I564" i="6"/>
  <c r="H564" i="6"/>
  <c r="H583" i="6"/>
  <c r="I583" i="6"/>
  <c r="I128" i="2"/>
  <c r="J128" i="2"/>
  <c r="H278" i="6" l="1"/>
  <c r="I8" i="6"/>
  <c r="I91" i="6"/>
  <c r="H91" i="6"/>
  <c r="I278" i="6"/>
  <c r="H10" i="6"/>
  <c r="I10" i="6"/>
  <c r="I14" i="6"/>
  <c r="H14" i="6"/>
  <c r="G7" i="6"/>
  <c r="I242" i="6"/>
  <c r="H242" i="6"/>
  <c r="H15" i="6"/>
  <c r="I15" i="6"/>
  <c r="I17" i="6"/>
  <c r="H17" i="6"/>
  <c r="I121" i="6"/>
  <c r="H121" i="6"/>
  <c r="I273" i="6"/>
  <c r="H273" i="6"/>
  <c r="I639" i="6"/>
  <c r="I12" i="6" s="1"/>
  <c r="H639" i="6"/>
  <c r="H12" i="6" s="1"/>
  <c r="I93" i="6"/>
  <c r="H93" i="6"/>
  <c r="I251" i="6"/>
  <c r="H251" i="6"/>
  <c r="I237" i="6"/>
  <c r="H237" i="6"/>
  <c r="I244" i="6"/>
  <c r="H244" i="6"/>
  <c r="I271" i="6"/>
  <c r="H271" i="6"/>
  <c r="I50" i="6"/>
  <c r="H50" i="6"/>
  <c r="I151" i="6"/>
  <c r="H151" i="6"/>
  <c r="H145" i="6"/>
  <c r="I145" i="6"/>
  <c r="I109" i="6"/>
  <c r="H109" i="6"/>
  <c r="I7" i="6" l="1"/>
  <c r="H7" i="6"/>
  <c r="E470" i="6"/>
  <c r="E460" i="6" s="1"/>
  <c r="E458" i="6" l="1"/>
  <c r="E459" i="6"/>
  <c r="E10" i="6" s="1"/>
  <c r="I264" i="6"/>
  <c r="H264" i="6"/>
  <c r="G700" i="6"/>
  <c r="F700" i="6"/>
  <c r="E278" i="6" l="1"/>
  <c r="I700" i="6"/>
  <c r="H700" i="6"/>
  <c r="E164" i="6"/>
  <c r="E91" i="6" l="1"/>
  <c r="E700" i="6" s="1"/>
</calcChain>
</file>

<file path=xl/sharedStrings.xml><?xml version="1.0" encoding="utf-8"?>
<sst xmlns="http://schemas.openxmlformats.org/spreadsheetml/2006/main" count="1144" uniqueCount="329">
  <si>
    <t>I. OPĆI DIO</t>
  </si>
  <si>
    <t>A) SAŽETAK RAČUNA PRIHODA I RASHODA</t>
  </si>
  <si>
    <t>Projekcija
za 2025.</t>
  </si>
  <si>
    <t>PRIHODI UKUPNO</t>
  </si>
  <si>
    <t>RASHODI UKUPNO</t>
  </si>
  <si>
    <t>RAZLIKA - VIŠAK / MANJAK</t>
  </si>
  <si>
    <t>B) SAŽETAK RAČUNA FINANCIRANJA</t>
  </si>
  <si>
    <t>NETO FINANCIRANJE</t>
  </si>
  <si>
    <t>VIŠAK / MANJAK IZ PRETHODNE(IH) GODINE KOJI ĆE SE RASPOREDITI / POKRITI</t>
  </si>
  <si>
    <t>VIŠAK / MANJAK + NETO FINANCIRANJE</t>
  </si>
  <si>
    <t>A. RAČUN PRIHODA I RASHODA</t>
  </si>
  <si>
    <t>Razred</t>
  </si>
  <si>
    <t>Skupina</t>
  </si>
  <si>
    <t>Podskupina</t>
  </si>
  <si>
    <t>Odjeljak</t>
  </si>
  <si>
    <t>Izvor</t>
  </si>
  <si>
    <t>Naziv prihoda</t>
  </si>
  <si>
    <t>Prihodi poslovanja</t>
  </si>
  <si>
    <t>Pomoći iz inozemstva i od subjekata unutar općeg proračuna</t>
  </si>
  <si>
    <t>Pomoći od međunarodnih organizacija te institucija i tijela EU</t>
  </si>
  <si>
    <t>Tekuće pomoći od tijela i institucija EU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</si>
  <si>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</si>
  <si>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</si>
  <si>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</si>
  <si>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</t>
  </si>
  <si>
    <t>Pomoći temeljem prijenosa EU sredstava</t>
  </si>
  <si>
    <t>Tekuće pomoći temeljem prijenosa EU sredstava</t>
  </si>
  <si>
    <t>Prihodi od imovine</t>
  </si>
  <si>
    <t>Prihodi od financijske imovine</t>
  </si>
  <si>
    <t>Kamate na oročena sredstva i depozite po viđenju</t>
  </si>
  <si>
    <t>Prihodi od pozitivnih tečajnih razlika i razlika zbog primjene valutne klauzule</t>
  </si>
  <si>
    <t>Vlastiti prihodi</t>
  </si>
  <si>
    <t>Prihodi od upravnih i administrativnih pristojbi, pristojbi po posebnim propisima i naknada</t>
  </si>
  <si>
    <t>Prihodi po posebnim propisima</t>
  </si>
  <si>
    <t>Ostali nespomenuti prihodi</t>
  </si>
  <si>
    <t>Ostali prihodi za posebne namjene</t>
  </si>
  <si>
    <t>Prihodi od prodaje proizvoda i robe te pruženih usluga i prihodi od donacija</t>
  </si>
  <si>
    <t>Prihodi od prodaje proizvoda i robe te pruženih usluga</t>
  </si>
  <si>
    <t>Prihodi od pruženih usluga</t>
  </si>
  <si>
    <t>Donacije od pravnih i fizičkih osoba izvan općeg proračuna i povrat donacija po protestiranim jamstvima</t>
  </si>
  <si>
    <t>Tekuće donacije</t>
  </si>
  <si>
    <t>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</si>
  <si>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</si>
  <si>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</si>
  <si>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</si>
  <si>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</si>
  <si>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1.1.</t>
  </si>
  <si>
    <t>Opći prihodi i primici</t>
  </si>
  <si>
    <t>Ostali prihodi</t>
  </si>
  <si>
    <t>RASHODI POSLOVANJA</t>
  </si>
  <si>
    <t>Naziv rashoda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</si>
  <si>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</si>
  <si>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</si>
  <si>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</si>
  <si>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</si>
  <si>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</si>
  <si>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</si>
  <si>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</si>
  <si>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Plaće za prekovremeni rad</t>
  </si>
  <si>
    <t>Doprinosi za obvezno osiguranje u slučaju nezaposlenosti-tužbe</t>
  </si>
  <si>
    <t>EU Pomoći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</si>
  <si>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</si>
  <si>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</si>
  <si>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</si>
  <si>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</si>
  <si>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</si>
  <si>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</si>
  <si>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</si>
  <si>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</si>
  <si>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</si>
  <si>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</si>
  <si>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</si>
  <si>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</si>
  <si>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</si>
  <si>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</si>
  <si>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</si>
  <si>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</si>
  <si>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</si>
  <si>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</si>
  <si>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</si>
  <si>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</si>
  <si>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</si>
  <si>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</si>
  <si>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</si>
  <si>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</si>
  <si>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povjerenstva i slično</t>
  </si>
  <si>
    <t>Premije osiguranja</t>
  </si>
  <si>
    <t>Reprezentacija</t>
  </si>
  <si>
    <t>Članarine i norme</t>
  </si>
  <si>
    <t>Pristojbe i naknade</t>
  </si>
  <si>
    <t>Uredski materijal</t>
  </si>
  <si>
    <t>Sitan inventar i auto gume</t>
  </si>
  <si>
    <t>Službena odjeća i obuća</t>
  </si>
  <si>
    <t>Članarine</t>
  </si>
  <si>
    <t>Troškovi sudskih postupaka</t>
  </si>
  <si>
    <t>3211</t>
  </si>
  <si>
    <t>3213</t>
  </si>
  <si>
    <t>Naknade za rad predstavničkih i izvršnih tijela, povjerenstava i slično</t>
  </si>
  <si>
    <t>Financijski rashodi</t>
  </si>
  <si>
    <t>Ostali financijski rashodi</t>
  </si>
  <si>
    <t>Bankarske usluge i usluge platnog prometa</t>
  </si>
  <si>
    <t>Zatezne kamate</t>
  </si>
  <si>
    <t>Naknade građanima i kućanstvima na temelju osiguranja</t>
  </si>
  <si>
    <t>Ostale naknade građanima i kućanstvima iz proračuna</t>
  </si>
  <si>
    <t>Naknade građanima i kućanstvima u naravi</t>
  </si>
  <si>
    <t>Naknade građanima i kućanstvima iz EU sredstava - Školska shema I Medni dan</t>
  </si>
  <si>
    <t>Tekuće donacije u naravi</t>
  </si>
  <si>
    <t>Rashodi za nabavu nefinancijske imovine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</si>
  <si>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</si>
  <si>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</si>
  <si>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</si>
  <si>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</si>
  <si>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</si>
  <si>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</si>
  <si>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</si>
  <si>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Knjige, umjetnička djela i ostale izložbene vrijednosti</t>
  </si>
  <si>
    <t>Knjige</t>
  </si>
  <si>
    <t>Umjetnička djela (izložena u galerijama, muzejima i slično)</t>
  </si>
  <si>
    <t>Rashodi za dodatna ulaganja na nefinancijskoj imovini</t>
  </si>
  <si>
    <t>Dodatna ulaganja na građevinskim objektima</t>
  </si>
  <si>
    <t>UKUPNO RASHODI</t>
  </si>
  <si>
    <t>RASHODI PREMA FUNKCIJSKOJ KLASIFIKACIJI</t>
  </si>
  <si>
    <t>BROJČANA OZNAKA I NAZIV</t>
  </si>
  <si>
    <t>UKUPNI RASHODI</t>
  </si>
  <si>
    <t>09 Obrazovanje</t>
  </si>
  <si>
    <t>092 Srednjoškolsko obrazovanje</t>
  </si>
  <si>
    <t>0922 Više srednjoškolsko obrazovanje</t>
  </si>
  <si>
    <t>096 Dodatne usluge u obrazovanju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</si>
  <si>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</si>
  <si>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</si>
  <si>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</si>
  <si>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</si>
  <si>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</si>
  <si>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>B. RAČUN FINANCIRANJA</t>
  </si>
  <si>
    <t>Naziv</t>
  </si>
  <si>
    <t>Primici od financijske imovine i zaduživanja</t>
  </si>
  <si>
    <t>Primici od zaduživanja</t>
  </si>
  <si>
    <t>8.1.</t>
  </si>
  <si>
    <t>Namjenski primici od zaduživanja</t>
  </si>
  <si>
    <t>Izdaci za financijsku imovinu i otplate zajmova</t>
  </si>
  <si>
    <t>Izdaci za otplatu glavnice primljenih kredita i zajmova</t>
  </si>
  <si>
    <t>3.1.</t>
  </si>
  <si>
    <t>II. POSEBNI DIO</t>
  </si>
  <si>
    <t>Šifra</t>
  </si>
  <si>
    <t>PROGRAM 1003</t>
  </si>
  <si>
    <t>MINIMALNI STANDARD U SREDNJEM ŠKOLSTVU I UČENIČKOM  DOMU - MATERIJALNI I FINANCIJSKI RASHODI</t>
  </si>
  <si>
    <t>Aktivnost A100001</t>
  </si>
  <si>
    <t>Izvor financiranja 1.1.</t>
  </si>
  <si>
    <t>Aktivnost A100002</t>
  </si>
  <si>
    <t>PROGRAM 1001</t>
  </si>
  <si>
    <t>POJAČANI STANDARD U ŠKOLSTVU</t>
  </si>
  <si>
    <t>Tekući projekt T100002</t>
  </si>
  <si>
    <t>ŽUPANIJSKA STRUČNA VIJEĆA</t>
  </si>
  <si>
    <t>Tekući projekt T100003</t>
  </si>
  <si>
    <t>NATJECANJA</t>
  </si>
  <si>
    <t>Tekući projekt T100004</t>
  </si>
  <si>
    <t>OBLJETNICE ŠKOLA</t>
  </si>
  <si>
    <t>3</t>
  </si>
  <si>
    <t>32</t>
  </si>
  <si>
    <t>329</t>
  </si>
  <si>
    <t>3299</t>
  </si>
  <si>
    <t>Naknade za prijevoz, rad na terenu i odvojeni život</t>
  </si>
  <si>
    <t>Tekući projekt T100041</t>
  </si>
  <si>
    <t>E-TEHNIČAR</t>
  </si>
  <si>
    <t>Tekući projekt T100055</t>
  </si>
  <si>
    <t>PRSTEN POTPORE VI</t>
  </si>
  <si>
    <t>Tekući projekt T100053</t>
  </si>
  <si>
    <t>PRIJEVOZ UČENIKA S TEŠKOĆAMA</t>
  </si>
  <si>
    <t>Program 1002</t>
  </si>
  <si>
    <t>KAPITALNO ULAGANJE</t>
  </si>
  <si>
    <t>Tekući projekt T100001</t>
  </si>
  <si>
    <t>OPREMA ŠKOLA</t>
  </si>
  <si>
    <t>DODATNA ULAGANJA</t>
  </si>
  <si>
    <t>Program 1001</t>
  </si>
  <si>
    <t>POTICANJE KORIŠTENJA SREDSTAVA IZ FONDOVA EU</t>
  </si>
  <si>
    <t>Tekući projekt T100011</t>
  </si>
  <si>
    <t>NOVA ŠKOLSKA SHEMA VOĆA I POVRĆA TE MLIJEKA I MLIJEČNIH PROIZVODA</t>
  </si>
  <si>
    <t>Naknade građanima i kućanstvima na temelju osiguranja i druge naknade</t>
  </si>
  <si>
    <t>PROGRAMI SREDNJIH ŠKOLA IZVAN ŽUPANIJSKOG PRORAČUNA</t>
  </si>
  <si>
    <t>Izvor financiranja 3.4.</t>
  </si>
  <si>
    <t>Izvor financiranja 4.M.</t>
  </si>
  <si>
    <t>Izvor financiranja 5.L.</t>
  </si>
  <si>
    <t>Izvor financiranja 6.4.</t>
  </si>
  <si>
    <t>ADMINISTRATIVNO, TEHNIČKO I STRUČNO OSOBLJE</t>
  </si>
  <si>
    <t>3113</t>
  </si>
  <si>
    <t>OBRAZOVANJE ODRASLIH</t>
  </si>
  <si>
    <t>Ostali nespomenuti rashodi poslov.</t>
  </si>
  <si>
    <t>Tekući projekt  T100003</t>
  </si>
  <si>
    <t>Tekući projekt T100009</t>
  </si>
  <si>
    <t>TEKUĆE I INVESTICIJSKO ODRŽAVANJE</t>
  </si>
  <si>
    <t>Izvor fnanciranja 3.4.</t>
  </si>
  <si>
    <t>Tekući projekt T100018</t>
  </si>
  <si>
    <t>PROGRAM ERASMUS</t>
  </si>
  <si>
    <t>Izvor financiranja 5.S.</t>
  </si>
  <si>
    <t>321</t>
  </si>
  <si>
    <t>322</t>
  </si>
  <si>
    <t>3221</t>
  </si>
  <si>
    <t>323</t>
  </si>
  <si>
    <t>3231</t>
  </si>
  <si>
    <t>324</t>
  </si>
  <si>
    <t>Naknade troškova osobama izvan radnog odnosa</t>
  </si>
  <si>
    <t>3241</t>
  </si>
  <si>
    <t>3292</t>
  </si>
  <si>
    <t>Tekući projekt T100021</t>
  </si>
  <si>
    <t>REGIONALNI CENTAR KOMPETENTNOSTI U STRUKOVNOM OBRAZOVANJU U STROJARSTVU- INDUSTRIJA 4.0</t>
  </si>
  <si>
    <t>31</t>
  </si>
  <si>
    <t>311</t>
  </si>
  <si>
    <t>3111</t>
  </si>
  <si>
    <t>312</t>
  </si>
  <si>
    <t>3121</t>
  </si>
  <si>
    <t>313</t>
  </si>
  <si>
    <t>3132</t>
  </si>
  <si>
    <t>3233</t>
  </si>
  <si>
    <t>3235</t>
  </si>
  <si>
    <t>3237</t>
  </si>
  <si>
    <t>EUR</t>
  </si>
  <si>
    <t>Prihodi od prodaje proizvoda i robe</t>
  </si>
  <si>
    <t>Program 1003</t>
  </si>
  <si>
    <t>TEKUĆE I INVESTICIJSKO ODRŽAVANJE U ŠKOLSTVU</t>
  </si>
  <si>
    <t>TEKUĆE I INVESTICIJSKO ODRŽAVANJE- minimalni standard</t>
  </si>
  <si>
    <t>ŠKOLSKA SPORTSKA DRUŠTVA</t>
  </si>
  <si>
    <t>Tekući projekt T100022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</si>
  <si>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</si>
  <si>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</si>
  <si>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</si>
  <si>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</si>
  <si>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</si>
  <si>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</si>
  <si>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</si>
  <si>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</si>
  <si>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</si>
  <si>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</si>
  <si>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</si>
  <si>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</si>
  <si>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PRIHODI POSLOVANJA PREMA EKONOMSKOJ KLASIFIKACIJI</t>
  </si>
  <si>
    <t>RASHODI POSLOVANJA PREMA EKONOMSKOJ KLASIFIKACIJI</t>
  </si>
  <si>
    <t xml:space="preserve">A. RAČUN PRIHODA I RASHODA </t>
  </si>
  <si>
    <t>PRIHODI POSLOVANJA PREMA IZVORIMA FINANCIRANJA</t>
  </si>
  <si>
    <t>Brojčana oznaka i naziv</t>
  </si>
  <si>
    <t>1 Opći prihodi i primici</t>
  </si>
  <si>
    <t xml:space="preserve">  11 Opći prihodi i primici</t>
  </si>
  <si>
    <t>4 Prihodi za posebne namjene</t>
  </si>
  <si>
    <t>5 Pomoći</t>
  </si>
  <si>
    <t>RASHODI POSLOVANJA PREMA IZVORIMA FINANCIRANJA</t>
  </si>
  <si>
    <t>3 Vlastiti prihodi</t>
  </si>
  <si>
    <t xml:space="preserve">  31 Vlastiti prihodi</t>
  </si>
  <si>
    <t>3.4. Vlastiti prihodi</t>
  </si>
  <si>
    <t>4.M. Ostali prihodi za posebne namjene</t>
  </si>
  <si>
    <t>5.L. Pomoći</t>
  </si>
  <si>
    <t>5.S. Pomoći EU</t>
  </si>
  <si>
    <t>6 Donacije</t>
  </si>
  <si>
    <t>6.4. Donacije</t>
  </si>
  <si>
    <t>1.1. Opći prihodi i primici</t>
  </si>
  <si>
    <t>9 Višak</t>
  </si>
  <si>
    <t>IZDACI UKUPNO</t>
  </si>
  <si>
    <t xml:space="preserve">  81 Namjenski primici od zaduživanja</t>
  </si>
  <si>
    <t>8 Namjenski primici od zaduživanja</t>
  </si>
  <si>
    <t>PRIMICI UKUPNO</t>
  </si>
  <si>
    <t>B. RAČUN FINANCIRANJA PREMA IZVORIMA FINANCIRANJA</t>
  </si>
  <si>
    <t>9 Rezultat</t>
  </si>
  <si>
    <t>Prijenosi između proračunskih korisnika istog proračuna</t>
  </si>
  <si>
    <t>Tekući prijenosi između proračunskih korisnika istog proračuna temeljem prijenosa EU sredstava</t>
  </si>
  <si>
    <t>Nakande troškova osobama izvan radnog odnosa</t>
  </si>
  <si>
    <t>EU Pomoći Višak</t>
  </si>
  <si>
    <t xml:space="preserve">EU Pomoći </t>
  </si>
  <si>
    <t>Tekući projekt T100058</t>
  </si>
  <si>
    <t>PRSTEN POTPORE VII</t>
  </si>
  <si>
    <t>KAPITALNO ULAGANJE U SREDNJE ŠKOLSTVO</t>
  </si>
  <si>
    <t>Kapitalni projekt K100024</t>
  </si>
  <si>
    <t>SANACIJA FASADE SJEVERNOG PROČELJA ZGRADE</t>
  </si>
  <si>
    <t>Kapitalni projekt K100023</t>
  </si>
  <si>
    <t>REKONSTRUKCIJA ISTOČNOG KRILA PRIZEMLJA ZGRADE S PREDVORJEM ŠKOLE</t>
  </si>
  <si>
    <t xml:space="preserve">Projekcija za 2027. </t>
  </si>
  <si>
    <t>Projekcija 
za 2027.</t>
  </si>
  <si>
    <t>Projekcija za 2027.</t>
  </si>
  <si>
    <t>Pomoći dane u inozemstvo i unutar općeg proračuna</t>
  </si>
  <si>
    <t>Tekući prijenosi između proračunskih korisnika istog proačuna</t>
  </si>
  <si>
    <t>Aktivnost A100003</t>
  </si>
  <si>
    <t>ENERGENTI</t>
  </si>
  <si>
    <t>Tekući projekt T100040</t>
  </si>
  <si>
    <t>STRUČNO USAVRŠAVANJE DJELATNIKA U ŠKOLSTVU</t>
  </si>
  <si>
    <t>Tekući projekt T100016</t>
  </si>
  <si>
    <t>KNJIGE ZA ŠKOLSKU KNJIŽNICU</t>
  </si>
  <si>
    <t>Tekući prijenosi između proračunskih korisnika istog proračuna</t>
  </si>
  <si>
    <t xml:space="preserve">Prijenosi između proračunskih korisnika istog proračuna </t>
  </si>
  <si>
    <t xml:space="preserve">Tekući prijenosi između proračunskih korisnika istog proračuna </t>
  </si>
  <si>
    <t>Višak/manjak prihoda</t>
  </si>
  <si>
    <t>Višak prihoda</t>
  </si>
  <si>
    <t>Tekući projekt T100023</t>
  </si>
  <si>
    <t>OPSKRBA BESPLATNIM ZALIHAMA MENSTRUALNIH HIGIJENSKIH POTREPŠTINA</t>
  </si>
  <si>
    <t xml:space="preserve">9. Višak </t>
  </si>
  <si>
    <t>Kapitalni projekt K100031</t>
  </si>
  <si>
    <t>SANACIJA VODOVODNE I HIDRANTNE MREŽE</t>
  </si>
  <si>
    <t>FINANCIJSKI PLAN SREDNJE ŠKOLE BAN JOSIP JELAČIĆ
ZA 2026. I PROJEKCIJA ZA 2027. I 2028. GODINU</t>
  </si>
  <si>
    <t>Izvršenje 2024.</t>
  </si>
  <si>
    <t>Plan 2025.</t>
  </si>
  <si>
    <t>Plan za 2026.</t>
  </si>
  <si>
    <t>Projekcija 
za 2028.</t>
  </si>
  <si>
    <t>4.2. Decentralizirana sredstva</t>
  </si>
  <si>
    <t xml:space="preserve">Izvršenje 2024. </t>
  </si>
  <si>
    <t xml:space="preserve">Plan 2025. </t>
  </si>
  <si>
    <t xml:space="preserve">Plan za 2026. </t>
  </si>
  <si>
    <t xml:space="preserve">Projekcija za 2028. </t>
  </si>
  <si>
    <r>
      <t>FINANCIJSKI PLAN</t>
    </r>
    <r>
      <rPr>
        <b/>
        <sz val="12"/>
        <color rgb="FF000000"/>
        <rFont val="Arial"/>
        <family val="2"/>
        <charset val="238"/>
      </rPr>
      <t xml:space="preserve"> SREDNJE ŠKOLE BAN JOSIP JELAČIĆ</t>
    </r>
    <r>
      <rPr>
        <b/>
        <sz val="12"/>
        <color indexed="8"/>
        <rFont val="Arial"/>
        <family val="2"/>
        <charset val="238"/>
      </rPr>
      <t xml:space="preserve">
ZA 2026. I PROJEKCIJA ZA 2027. I 2028. GODINU</t>
    </r>
  </si>
  <si>
    <t>Projekcija za 2028.</t>
  </si>
  <si>
    <t>Izvor financiranja 4.2.</t>
  </si>
  <si>
    <t>Decentralizirana sredstva</t>
  </si>
  <si>
    <t>Nematerijalna imovina</t>
  </si>
  <si>
    <t>Licence</t>
  </si>
  <si>
    <t>Tekući projekt T100027</t>
  </si>
  <si>
    <t>MEĐUNARODNA SURADNJA</t>
  </si>
  <si>
    <r>
      <t xml:space="preserve">Rashodi za nabavu neproizvedene </t>
    </r>
    <r>
      <rPr>
        <b/>
        <sz val="10"/>
        <rFont val="Times New Roman"/>
        <family val="1"/>
        <charset val="238"/>
      </rPr>
      <t>dugotrajne</t>
    </r>
    <r>
      <rPr>
        <b/>
        <sz val="10"/>
        <color indexed="10"/>
        <rFont val="Times New Roman"/>
        <family val="1"/>
        <charset val="238"/>
      </rPr>
      <t xml:space="preserve"> </t>
    </r>
    <r>
      <rPr>
        <b/>
        <sz val="10"/>
        <color indexed="8"/>
        <rFont val="Times New Roman"/>
        <family val="1"/>
        <charset val="238"/>
      </rPr>
      <t>imovine</t>
    </r>
  </si>
  <si>
    <t>Tekući projekt T100006</t>
  </si>
  <si>
    <t>OSTALE IZVANŠKOLSKE AKTIVNOSTI</t>
  </si>
  <si>
    <t>Europski socijalni fond plus</t>
  </si>
  <si>
    <t>Pomoći - sufinanciranje EU projekta</t>
  </si>
  <si>
    <t>Izvor financiranja 561</t>
  </si>
  <si>
    <t>Izvor financiranja 5012</t>
  </si>
  <si>
    <t>561 Europski socijalni fond plus</t>
  </si>
  <si>
    <t>5012 Sufinanciranje EU projekta</t>
  </si>
  <si>
    <t xml:space="preserve">PRIJEVOZ UČENIKA S TEŠKOĆAMA </t>
  </si>
  <si>
    <t>Tekući projekt T100029</t>
  </si>
  <si>
    <t>Višak - Vlastiti prihodi</t>
  </si>
  <si>
    <t xml:space="preserve">9.5.S. Višak </t>
  </si>
  <si>
    <t>Rashodi za donacije, kazne, naknade šteta i kapitalne pomoći</t>
  </si>
  <si>
    <t>Kapitalni projekt K100034</t>
  </si>
  <si>
    <t>SANACIJA FASADE JUŽNOG PROČELJA</t>
  </si>
  <si>
    <t>Kapitalni projekt K100035</t>
  </si>
  <si>
    <t>SANACIJA KOTLOVNICE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</si>
</sst>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0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i/>
      <sz val="10"/>
      <color rgb="FF808080"/>
      <name val="Calibri"/>
      <family val="2"/>
      <charset val="238"/>
    </font>
    <font>
      <sz val="10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u/>
      <sz val="10"/>
      <color rgb="FF0000EE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333333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8"/>
      <color indexed="8"/>
      <name val="Arimo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10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AE3F3"/>
        <bgColor rgb="FFDAE3F3"/>
      </patternFill>
    </fill>
    <fill>
      <patternFill patternType="solid">
        <fgColor rgb="FFFBE5D6"/>
        <bgColor rgb="FFFBE5D6"/>
      </patternFill>
    </fill>
    <fill>
      <patternFill patternType="solid">
        <fgColor rgb="FFFFF2CC"/>
        <bgColor rgb="FFFFF2CC"/>
      </patternFill>
    </fill>
    <fill>
      <patternFill patternType="solid">
        <fgColor rgb="FFEDEDED"/>
        <bgColor rgb="FFEDEDED"/>
      </patternFill>
    </fill>
    <fill>
      <patternFill patternType="solid">
        <fgColor rgb="FFFFD966"/>
        <bgColor rgb="FFFFD966"/>
      </patternFill>
    </fill>
    <fill>
      <patternFill patternType="solid">
        <fgColor rgb="FFA7A7FF"/>
        <bgColor rgb="FFA7A7FF"/>
      </patternFill>
    </fill>
    <fill>
      <patternFill patternType="solid">
        <fgColor rgb="FFCBA7FF"/>
        <bgColor rgb="FFCBA7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D966"/>
      </patternFill>
    </fill>
    <fill>
      <patternFill patternType="solid">
        <fgColor theme="0"/>
        <bgColor rgb="FFA7A7FF"/>
      </patternFill>
    </fill>
    <fill>
      <patternFill patternType="solid">
        <fgColor theme="0"/>
        <bgColor rgb="FFEDEDED"/>
      </patternFill>
    </fill>
    <fill>
      <patternFill patternType="solid">
        <fgColor theme="0"/>
        <bgColor rgb="FFDAE3F3"/>
      </patternFill>
    </fill>
    <fill>
      <patternFill patternType="solid">
        <fgColor theme="0"/>
        <bgColor rgb="FFFBE5D6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CBA7FF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4" fillId="0" borderId="0" applyNumberFormat="0" applyBorder="0" applyProtection="0"/>
    <xf numFmtId="0" fontId="5" fillId="2" borderId="0" applyNumberFormat="0" applyBorder="0" applyProtection="0"/>
    <xf numFmtId="0" fontId="5" fillId="3" borderId="0" applyNumberFormat="0" applyBorder="0" applyProtection="0"/>
    <xf numFmtId="0" fontId="4" fillId="4" borderId="0" applyNumberFormat="0" applyBorder="0" applyProtection="0"/>
    <xf numFmtId="0" fontId="6" fillId="5" borderId="0" applyNumberFormat="0" applyBorder="0" applyProtection="0"/>
    <xf numFmtId="0" fontId="7" fillId="6" borderId="0" applyNumberFormat="0" applyBorder="0" applyProtection="0"/>
    <xf numFmtId="0" fontId="8" fillId="0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4" fillId="8" borderId="0" applyNumberFormat="0" applyBorder="0" applyProtection="0"/>
    <xf numFmtId="0" fontId="3" fillId="0" borderId="0" applyNumberFormat="0" applyFont="0" applyBorder="0" applyProtection="0"/>
    <xf numFmtId="0" fontId="15" fillId="8" borderId="1" applyNumberFormat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6" fillId="0" borderId="0" applyNumberFormat="0" applyBorder="0" applyProtection="0"/>
    <xf numFmtId="0" fontId="2" fillId="0" borderId="0"/>
    <xf numFmtId="0" fontId="1" fillId="0" borderId="0"/>
    <xf numFmtId="0" fontId="35" fillId="0" borderId="0"/>
  </cellStyleXfs>
  <cellXfs count="337">
    <xf numFmtId="0" fontId="0" fillId="0" borderId="0" xfId="0"/>
    <xf numFmtId="0" fontId="17" fillId="0" borderId="0" xfId="0" applyFont="1" applyFill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0" fontId="20" fillId="10" borderId="4" xfId="0" applyFont="1" applyFill="1" applyBorder="1" applyAlignment="1" applyProtection="1">
      <alignment horizontal="center" vertical="center" wrapText="1"/>
    </xf>
    <xf numFmtId="0" fontId="20" fillId="10" borderId="5" xfId="0" applyFont="1" applyFill="1" applyBorder="1" applyAlignment="1" applyProtection="1">
      <alignment horizontal="center" vertical="center" wrapText="1"/>
    </xf>
    <xf numFmtId="0" fontId="20" fillId="11" borderId="4" xfId="0" applyFont="1" applyFill="1" applyBorder="1" applyAlignment="1" applyProtection="1">
      <alignment horizontal="left" vertical="center" wrapText="1"/>
    </xf>
    <xf numFmtId="4" fontId="20" fillId="11" borderId="5" xfId="0" applyNumberFormat="1" applyFont="1" applyFill="1" applyBorder="1" applyAlignment="1">
      <alignment horizontal="right"/>
    </xf>
    <xf numFmtId="0" fontId="20" fillId="12" borderId="4" xfId="0" applyFont="1" applyFill="1" applyBorder="1" applyAlignment="1" applyProtection="1">
      <alignment horizontal="left" vertical="center" wrapText="1"/>
    </xf>
    <xf numFmtId="4" fontId="20" fillId="12" borderId="5" xfId="0" applyNumberFormat="1" applyFont="1" applyFill="1" applyBorder="1" applyAlignment="1">
      <alignment horizontal="right"/>
    </xf>
    <xf numFmtId="0" fontId="20" fillId="13" borderId="4" xfId="0" applyFont="1" applyFill="1" applyBorder="1" applyAlignment="1" applyProtection="1">
      <alignment horizontal="left" vertical="center" wrapText="1"/>
    </xf>
    <xf numFmtId="4" fontId="20" fillId="13" borderId="5" xfId="0" applyNumberFormat="1" applyFont="1" applyFill="1" applyBorder="1" applyAlignment="1">
      <alignment horizontal="right"/>
    </xf>
    <xf numFmtId="0" fontId="18" fillId="9" borderId="4" xfId="0" applyFont="1" applyFill="1" applyBorder="1" applyAlignment="1" applyProtection="1">
      <alignment horizontal="left" vertical="center" wrapText="1"/>
    </xf>
    <xf numFmtId="4" fontId="18" fillId="9" borderId="5" xfId="0" applyNumberFormat="1" applyFont="1" applyFill="1" applyBorder="1" applyAlignment="1">
      <alignment horizontal="right"/>
    </xf>
    <xf numFmtId="4" fontId="18" fillId="9" borderId="4" xfId="0" applyNumberFormat="1" applyFont="1" applyFill="1" applyBorder="1" applyAlignment="1">
      <alignment horizontal="right"/>
    </xf>
    <xf numFmtId="4" fontId="22" fillId="14" borderId="5" xfId="0" applyNumberFormat="1" applyFont="1" applyFill="1" applyBorder="1" applyAlignment="1">
      <alignment horizontal="right"/>
    </xf>
    <xf numFmtId="0" fontId="22" fillId="14" borderId="4" xfId="0" applyFont="1" applyFill="1" applyBorder="1" applyAlignment="1">
      <alignment horizontal="left" vertical="center"/>
    </xf>
    <xf numFmtId="0" fontId="20" fillId="13" borderId="4" xfId="0" applyFont="1" applyFill="1" applyBorder="1" applyAlignment="1">
      <alignment horizontal="left" vertical="center"/>
    </xf>
    <xf numFmtId="0" fontId="20" fillId="13" borderId="4" xfId="0" applyFont="1" applyFill="1" applyBorder="1" applyAlignment="1">
      <alignment horizontal="left" vertical="center" wrapText="1"/>
    </xf>
    <xf numFmtId="0" fontId="18" fillId="9" borderId="4" xfId="0" applyFont="1" applyFill="1" applyBorder="1" applyAlignment="1">
      <alignment horizontal="left" vertical="center"/>
    </xf>
    <xf numFmtId="0" fontId="22" fillId="9" borderId="4" xfId="0" applyFont="1" applyFill="1" applyBorder="1" applyAlignment="1">
      <alignment horizontal="left" vertical="center"/>
    </xf>
    <xf numFmtId="0" fontId="18" fillId="9" borderId="4" xfId="0" applyFont="1" applyFill="1" applyBorder="1" applyAlignment="1">
      <alignment horizontal="left" vertical="center" wrapText="1"/>
    </xf>
    <xf numFmtId="0" fontId="22" fillId="14" borderId="4" xfId="0" applyFont="1" applyFill="1" applyBorder="1" applyAlignment="1">
      <alignment horizontal="left" vertical="center" wrapText="1"/>
    </xf>
    <xf numFmtId="4" fontId="18" fillId="9" borderId="3" xfId="0" applyNumberFormat="1" applyFont="1" applyFill="1" applyBorder="1" applyAlignment="1">
      <alignment horizontal="right"/>
    </xf>
    <xf numFmtId="0" fontId="19" fillId="0" borderId="0" xfId="0" applyFont="1"/>
    <xf numFmtId="0" fontId="20" fillId="13" borderId="4" xfId="0" applyFont="1" applyFill="1" applyBorder="1" applyAlignment="1" applyProtection="1">
      <alignment wrapText="1"/>
    </xf>
    <xf numFmtId="0" fontId="18" fillId="0" borderId="4" xfId="0" applyFont="1" applyFill="1" applyBorder="1" applyAlignment="1" applyProtection="1">
      <alignment wrapText="1"/>
    </xf>
    <xf numFmtId="0" fontId="18" fillId="14" borderId="4" xfId="0" applyFont="1" applyFill="1" applyBorder="1" applyAlignment="1" applyProtection="1">
      <alignment horizontal="left" vertical="center" wrapText="1"/>
    </xf>
    <xf numFmtId="0" fontId="25" fillId="13" borderId="4" xfId="14" applyFont="1" applyFill="1" applyBorder="1" applyAlignment="1">
      <alignment vertical="center" wrapText="1" readingOrder="1"/>
    </xf>
    <xf numFmtId="0" fontId="26" fillId="0" borderId="4" xfId="14" applyFont="1" applyFill="1" applyBorder="1" applyAlignment="1">
      <alignment vertical="center" wrapText="1" readingOrder="1"/>
    </xf>
    <xf numFmtId="0" fontId="20" fillId="13" borderId="5" xfId="0" applyFont="1" applyFill="1" applyBorder="1" applyAlignment="1" applyProtection="1">
      <alignment wrapText="1"/>
    </xf>
    <xf numFmtId="0" fontId="18" fillId="0" borderId="5" xfId="0" applyFont="1" applyFill="1" applyBorder="1" applyAlignment="1" applyProtection="1">
      <alignment wrapText="1"/>
    </xf>
    <xf numFmtId="0" fontId="18" fillId="9" borderId="3" xfId="0" applyFont="1" applyFill="1" applyBorder="1" applyAlignment="1" applyProtection="1">
      <alignment horizontal="left" vertical="center" wrapText="1"/>
    </xf>
    <xf numFmtId="0" fontId="18" fillId="0" borderId="4" xfId="0" applyFont="1" applyFill="1" applyBorder="1" applyAlignment="1" applyProtection="1">
      <alignment vertical="center" wrapText="1"/>
    </xf>
    <xf numFmtId="0" fontId="20" fillId="13" borderId="2" xfId="0" applyFont="1" applyFill="1" applyBorder="1" applyAlignment="1" applyProtection="1">
      <alignment horizontal="left" vertical="center" wrapText="1" indent="1"/>
    </xf>
    <xf numFmtId="0" fontId="20" fillId="13" borderId="5" xfId="0" applyFont="1" applyFill="1" applyBorder="1" applyAlignment="1" applyProtection="1">
      <alignment horizontal="left" vertical="center" wrapText="1"/>
    </xf>
    <xf numFmtId="0" fontId="18" fillId="9" borderId="5" xfId="0" applyFont="1" applyFill="1" applyBorder="1" applyAlignment="1" applyProtection="1">
      <alignment horizontal="left" vertical="center" wrapText="1"/>
    </xf>
    <xf numFmtId="0" fontId="18" fillId="14" borderId="4" xfId="0" applyFont="1" applyFill="1" applyBorder="1" applyAlignment="1">
      <alignment horizontal="left" vertical="center"/>
    </xf>
    <xf numFmtId="0" fontId="20" fillId="9" borderId="4" xfId="0" applyFont="1" applyFill="1" applyBorder="1" applyAlignment="1">
      <alignment horizontal="left" vertical="center"/>
    </xf>
    <xf numFmtId="0" fontId="20" fillId="11" borderId="4" xfId="0" applyFont="1" applyFill="1" applyBorder="1" applyAlignment="1">
      <alignment horizontal="left" vertical="center"/>
    </xf>
    <xf numFmtId="0" fontId="20" fillId="11" borderId="4" xfId="0" applyFont="1" applyFill="1" applyBorder="1" applyAlignment="1" applyProtection="1">
      <alignment horizontal="left" vertical="center"/>
    </xf>
    <xf numFmtId="0" fontId="20" fillId="11" borderId="4" xfId="0" applyFont="1" applyFill="1" applyBorder="1" applyAlignment="1" applyProtection="1">
      <alignment vertical="center" wrapText="1"/>
    </xf>
    <xf numFmtId="0" fontId="0" fillId="0" borderId="3" xfId="0" applyBorder="1"/>
    <xf numFmtId="4" fontId="24" fillId="0" borderId="4" xfId="0" applyNumberFormat="1" applyFont="1" applyBorder="1"/>
    <xf numFmtId="49" fontId="18" fillId="0" borderId="4" xfId="0" applyNumberFormat="1" applyFont="1" applyBorder="1"/>
    <xf numFmtId="0" fontId="20" fillId="10" borderId="4" xfId="0" applyFont="1" applyFill="1" applyBorder="1" applyAlignment="1" applyProtection="1">
      <alignment horizontal="center" vertical="center"/>
    </xf>
    <xf numFmtId="2" fontId="18" fillId="11" borderId="5" xfId="0" applyNumberFormat="1" applyFont="1" applyFill="1" applyBorder="1" applyAlignment="1">
      <alignment horizontal="right"/>
    </xf>
    <xf numFmtId="0" fontId="18" fillId="12" borderId="4" xfId="0" applyFont="1" applyFill="1" applyBorder="1" applyAlignment="1" applyProtection="1">
      <alignment horizontal="left" vertical="center" wrapText="1"/>
    </xf>
    <xf numFmtId="2" fontId="18" fillId="12" borderId="5" xfId="0" applyNumberFormat="1" applyFont="1" applyFill="1" applyBorder="1" applyAlignment="1">
      <alignment horizontal="right"/>
    </xf>
    <xf numFmtId="2" fontId="18" fillId="14" borderId="5" xfId="0" applyNumberFormat="1" applyFont="1" applyFill="1" applyBorder="1" applyAlignment="1">
      <alignment horizontal="right"/>
    </xf>
    <xf numFmtId="0" fontId="18" fillId="12" borderId="4" xfId="0" applyFont="1" applyFill="1" applyBorder="1" applyAlignment="1" applyProtection="1">
      <alignment vertical="center" wrapText="1"/>
    </xf>
    <xf numFmtId="4" fontId="18" fillId="0" borderId="0" xfId="0" applyNumberFormat="1" applyFont="1" applyFill="1" applyAlignment="1" applyProtection="1">
      <alignment vertical="center" wrapText="1"/>
    </xf>
    <xf numFmtId="0" fontId="20" fillId="15" borderId="5" xfId="0" applyFont="1" applyFill="1" applyBorder="1" applyAlignment="1" applyProtection="1">
      <alignment horizontal="left" vertical="center" wrapText="1"/>
    </xf>
    <xf numFmtId="4" fontId="20" fillId="15" borderId="5" xfId="0" applyNumberFormat="1" applyFont="1" applyFill="1" applyBorder="1" applyAlignment="1">
      <alignment horizontal="right"/>
    </xf>
    <xf numFmtId="0" fontId="20" fillId="16" borderId="5" xfId="0" applyFont="1" applyFill="1" applyBorder="1" applyAlignment="1" applyProtection="1">
      <alignment horizontal="left" vertical="center" wrapText="1"/>
    </xf>
    <xf numFmtId="4" fontId="20" fillId="16" borderId="5" xfId="0" applyNumberFormat="1" applyFont="1" applyFill="1" applyBorder="1" applyAlignment="1">
      <alignment horizontal="right"/>
    </xf>
    <xf numFmtId="0" fontId="22" fillId="14" borderId="5" xfId="0" applyFont="1" applyFill="1" applyBorder="1" applyAlignment="1" applyProtection="1">
      <alignment horizontal="left" vertical="center" wrapText="1"/>
    </xf>
    <xf numFmtId="0" fontId="20" fillId="11" borderId="5" xfId="0" applyFont="1" applyFill="1" applyBorder="1" applyAlignment="1" applyProtection="1">
      <alignment horizontal="left" vertical="center" wrapText="1"/>
    </xf>
    <xf numFmtId="0" fontId="20" fillId="13" borderId="2" xfId="0" applyFont="1" applyFill="1" applyBorder="1" applyAlignment="1" applyProtection="1">
      <alignment horizontal="center" vertical="center" wrapText="1"/>
    </xf>
    <xf numFmtId="0" fontId="20" fillId="13" borderId="3" xfId="0" applyFont="1" applyFill="1" applyBorder="1" applyAlignment="1" applyProtection="1">
      <alignment horizontal="center" vertical="center" wrapText="1"/>
    </xf>
    <xf numFmtId="0" fontId="20" fillId="13" borderId="5" xfId="0" applyFont="1" applyFill="1" applyBorder="1" applyAlignment="1" applyProtection="1">
      <alignment horizontal="center" vertical="center" wrapText="1"/>
    </xf>
    <xf numFmtId="0" fontId="18" fillId="9" borderId="2" xfId="0" applyFont="1" applyFill="1" applyBorder="1" applyAlignment="1" applyProtection="1">
      <alignment horizontal="center" vertical="center" wrapText="1"/>
    </xf>
    <xf numFmtId="0" fontId="18" fillId="9" borderId="3" xfId="0" applyFont="1" applyFill="1" applyBorder="1" applyAlignment="1" applyProtection="1">
      <alignment horizontal="center" vertical="center" wrapText="1"/>
    </xf>
    <xf numFmtId="0" fontId="18" fillId="9" borderId="5" xfId="0" applyFont="1" applyFill="1" applyBorder="1" applyAlignment="1" applyProtection="1">
      <alignment horizontal="center" vertical="center" wrapText="1"/>
    </xf>
    <xf numFmtId="0" fontId="20" fillId="11" borderId="2" xfId="0" applyFont="1" applyFill="1" applyBorder="1" applyAlignment="1" applyProtection="1">
      <alignment horizontal="center" vertical="center" wrapText="1"/>
    </xf>
    <xf numFmtId="0" fontId="21" fillId="11" borderId="3" xfId="0" applyFont="1" applyFill="1" applyBorder="1" applyAlignment="1" applyProtection="1">
      <alignment horizontal="left" vertical="center" wrapText="1"/>
    </xf>
    <xf numFmtId="0" fontId="21" fillId="11" borderId="5" xfId="0" applyFont="1" applyFill="1" applyBorder="1" applyAlignment="1" applyProtection="1">
      <alignment horizontal="left" vertical="center" wrapText="1"/>
    </xf>
    <xf numFmtId="0" fontId="20" fillId="11" borderId="4" xfId="0" applyFont="1" applyFill="1" applyBorder="1" applyAlignment="1" applyProtection="1">
      <alignment wrapText="1"/>
    </xf>
    <xf numFmtId="0" fontId="21" fillId="13" borderId="3" xfId="0" applyFont="1" applyFill="1" applyBorder="1" applyAlignment="1" applyProtection="1">
      <alignment horizontal="left" vertical="center" wrapText="1"/>
    </xf>
    <xf numFmtId="0" fontId="21" fillId="13" borderId="5" xfId="0" applyFont="1" applyFill="1" applyBorder="1" applyAlignment="1" applyProtection="1">
      <alignment horizontal="left" vertical="center" wrapText="1"/>
    </xf>
    <xf numFmtId="0" fontId="22" fillId="9" borderId="3" xfId="0" applyFont="1" applyFill="1" applyBorder="1" applyAlignment="1" applyProtection="1">
      <alignment horizontal="left" vertical="center" wrapText="1"/>
    </xf>
    <xf numFmtId="0" fontId="22" fillId="9" borderId="5" xfId="0" applyFont="1" applyFill="1" applyBorder="1" applyAlignment="1" applyProtection="1">
      <alignment horizontal="left" vertical="center" wrapText="1"/>
    </xf>
    <xf numFmtId="0" fontId="20" fillId="17" borderId="5" xfId="0" applyFont="1" applyFill="1" applyBorder="1" applyAlignment="1" applyProtection="1">
      <alignment horizontal="left" vertical="center" wrapText="1"/>
    </xf>
    <xf numFmtId="4" fontId="20" fillId="17" borderId="5" xfId="0" applyNumberFormat="1" applyFont="1" applyFill="1" applyBorder="1" applyAlignment="1">
      <alignment horizontal="right"/>
    </xf>
    <xf numFmtId="0" fontId="20" fillId="11" borderId="2" xfId="0" applyFont="1" applyFill="1" applyBorder="1" applyAlignment="1" applyProtection="1">
      <alignment horizontal="left" vertical="center" wrapText="1" indent="1"/>
    </xf>
    <xf numFmtId="0" fontId="20" fillId="11" borderId="3" xfId="0" applyFont="1" applyFill="1" applyBorder="1" applyAlignment="1" applyProtection="1">
      <alignment horizontal="left" vertical="center" wrapText="1" indent="1"/>
    </xf>
    <xf numFmtId="0" fontId="20" fillId="11" borderId="5" xfId="0" applyFont="1" applyFill="1" applyBorder="1" applyAlignment="1" applyProtection="1">
      <alignment horizontal="left" vertical="center" wrapText="1" indent="1"/>
    </xf>
    <xf numFmtId="0" fontId="20" fillId="13" borderId="3" xfId="0" applyFont="1" applyFill="1" applyBorder="1" applyAlignment="1" applyProtection="1">
      <alignment horizontal="left" vertical="center" wrapText="1" indent="1"/>
    </xf>
    <xf numFmtId="0" fontId="20" fillId="13" borderId="5" xfId="0" applyFont="1" applyFill="1" applyBorder="1" applyAlignment="1" applyProtection="1">
      <alignment horizontal="left" vertical="center" wrapText="1" indent="1"/>
    </xf>
    <xf numFmtId="0" fontId="18" fillId="9" borderId="2" xfId="0" applyFont="1" applyFill="1" applyBorder="1" applyAlignment="1" applyProtection="1">
      <alignment horizontal="left" vertical="center" wrapText="1" indent="1"/>
    </xf>
    <xf numFmtId="0" fontId="18" fillId="9" borderId="3" xfId="0" applyFont="1" applyFill="1" applyBorder="1" applyAlignment="1" applyProtection="1">
      <alignment horizontal="left" vertical="center" wrapText="1" indent="1"/>
    </xf>
    <xf numFmtId="0" fontId="18" fillId="9" borderId="5" xfId="0" applyFont="1" applyFill="1" applyBorder="1" applyAlignment="1" applyProtection="1">
      <alignment horizontal="left" vertical="center" wrapText="1" indent="1"/>
    </xf>
    <xf numFmtId="0" fontId="25" fillId="11" borderId="4" xfId="14" applyFont="1" applyFill="1" applyBorder="1" applyAlignment="1">
      <alignment vertical="center" wrapText="1" readingOrder="1"/>
    </xf>
    <xf numFmtId="0" fontId="25" fillId="17" borderId="5" xfId="14" applyFont="1" applyFill="1" applyBorder="1" applyAlignment="1">
      <alignment vertical="center" wrapText="1" readingOrder="1"/>
    </xf>
    <xf numFmtId="0" fontId="20" fillId="17" borderId="5" xfId="0" applyFont="1" applyFill="1" applyBorder="1" applyAlignment="1" applyProtection="1">
      <alignment wrapText="1"/>
    </xf>
    <xf numFmtId="0" fontId="22" fillId="14" borderId="5" xfId="0" applyFont="1" applyFill="1" applyBorder="1" applyAlignment="1" applyProtection="1">
      <alignment wrapText="1"/>
    </xf>
    <xf numFmtId="0" fontId="20" fillId="11" borderId="3" xfId="0" applyFont="1" applyFill="1" applyBorder="1" applyAlignment="1" applyProtection="1">
      <alignment horizontal="left" vertical="center" wrapText="1"/>
    </xf>
    <xf numFmtId="0" fontId="20" fillId="11" borderId="5" xfId="0" applyFont="1" applyFill="1" applyBorder="1" applyAlignment="1" applyProtection="1">
      <alignment wrapText="1"/>
    </xf>
    <xf numFmtId="0" fontId="20" fillId="15" borderId="5" xfId="0" applyFont="1" applyFill="1" applyBorder="1" applyAlignment="1" applyProtection="1">
      <alignment wrapText="1"/>
    </xf>
    <xf numFmtId="0" fontId="20" fillId="16" borderId="5" xfId="0" applyFont="1" applyFill="1" applyBorder="1" applyAlignment="1" applyProtection="1">
      <alignment wrapText="1"/>
    </xf>
    <xf numFmtId="0" fontId="27" fillId="14" borderId="5" xfId="14" applyFont="1" applyFill="1" applyBorder="1" applyAlignment="1">
      <alignment vertical="center" wrapText="1" readingOrder="1"/>
    </xf>
    <xf numFmtId="0" fontId="22" fillId="14" borderId="5" xfId="0" applyFont="1" applyFill="1" applyBorder="1" applyAlignment="1">
      <alignment horizontal="left" vertical="center" wrapText="1"/>
    </xf>
    <xf numFmtId="0" fontId="20" fillId="11" borderId="5" xfId="0" applyFont="1" applyFill="1" applyBorder="1" applyAlignment="1">
      <alignment horizontal="left" vertical="center" wrapText="1"/>
    </xf>
    <xf numFmtId="0" fontId="20" fillId="13" borderId="5" xfId="0" applyFont="1" applyFill="1" applyBorder="1" applyAlignment="1">
      <alignment horizontal="left" vertical="center" wrapText="1"/>
    </xf>
    <xf numFmtId="0" fontId="26" fillId="0" borderId="5" xfId="14" applyFont="1" applyFill="1" applyBorder="1" applyAlignment="1">
      <alignment vertical="center" wrapText="1" readingOrder="1"/>
    </xf>
    <xf numFmtId="0" fontId="20" fillId="11" borderId="3" xfId="0" applyFont="1" applyFill="1" applyBorder="1" applyAlignment="1" applyProtection="1">
      <alignment horizontal="center" vertical="center" wrapText="1"/>
    </xf>
    <xf numFmtId="0" fontId="20" fillId="11" borderId="5" xfId="0" applyFont="1" applyFill="1" applyBorder="1" applyAlignment="1" applyProtection="1">
      <alignment horizontal="center" vertical="center" wrapText="1"/>
    </xf>
    <xf numFmtId="0" fontId="26" fillId="0" borderId="3" xfId="14" applyFont="1" applyFill="1" applyBorder="1" applyAlignment="1">
      <alignment vertical="center" wrapText="1" readingOrder="1"/>
    </xf>
    <xf numFmtId="0" fontId="28" fillId="0" borderId="0" xfId="0" applyFont="1"/>
    <xf numFmtId="0" fontId="0" fillId="18" borderId="0" xfId="0" applyFill="1"/>
    <xf numFmtId="0" fontId="19" fillId="19" borderId="0" xfId="0" applyFont="1" applyFill="1"/>
    <xf numFmtId="4" fontId="19" fillId="19" borderId="0" xfId="0" applyNumberFormat="1" applyFont="1" applyFill="1"/>
    <xf numFmtId="0" fontId="19" fillId="20" borderId="0" xfId="0" applyFont="1" applyFill="1"/>
    <xf numFmtId="0" fontId="23" fillId="21" borderId="0" xfId="0" applyFont="1" applyFill="1"/>
    <xf numFmtId="0" fontId="19" fillId="22" borderId="0" xfId="0" applyFont="1" applyFill="1"/>
    <xf numFmtId="0" fontId="19" fillId="23" borderId="0" xfId="0" applyFont="1" applyFill="1"/>
    <xf numFmtId="0" fontId="19" fillId="24" borderId="0" xfId="0" applyFont="1" applyFill="1"/>
    <xf numFmtId="4" fontId="0" fillId="18" borderId="0" xfId="0" applyNumberFormat="1" applyFill="1"/>
    <xf numFmtId="0" fontId="19" fillId="25" borderId="0" xfId="0" applyFont="1" applyFill="1"/>
    <xf numFmtId="4" fontId="23" fillId="21" borderId="0" xfId="0" applyNumberFormat="1" applyFont="1" applyFill="1"/>
    <xf numFmtId="4" fontId="19" fillId="22" borderId="0" xfId="0" applyNumberFormat="1" applyFont="1" applyFill="1"/>
    <xf numFmtId="4" fontId="19" fillId="23" borderId="0" xfId="0" applyNumberFormat="1" applyFont="1" applyFill="1"/>
    <xf numFmtId="4" fontId="19" fillId="24" borderId="0" xfId="0" applyNumberFormat="1" applyFont="1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6" borderId="0" xfId="0" applyFill="1"/>
    <xf numFmtId="0" fontId="20" fillId="10" borderId="4" xfId="0" applyFont="1" applyFill="1" applyBorder="1" applyAlignment="1" applyProtection="1">
      <alignment horizontal="center" vertical="center" wrapText="1"/>
    </xf>
    <xf numFmtId="0" fontId="29" fillId="0" borderId="0" xfId="0" applyFont="1" applyFill="1" applyAlignment="1" applyProtection="1">
      <alignment horizontal="right" vertical="center" wrapText="1"/>
    </xf>
    <xf numFmtId="0" fontId="30" fillId="0" borderId="0" xfId="0" applyFont="1" applyAlignment="1">
      <alignment horizontal="right"/>
    </xf>
    <xf numFmtId="0" fontId="29" fillId="0" borderId="0" xfId="0" applyFont="1" applyFill="1" applyAlignment="1" applyProtection="1">
      <alignment horizontal="right" wrapText="1"/>
    </xf>
    <xf numFmtId="4" fontId="17" fillId="0" borderId="0" xfId="0" applyNumberFormat="1" applyFont="1" applyFill="1" applyAlignment="1" applyProtection="1">
      <alignment horizontal="center" vertical="center" wrapText="1"/>
    </xf>
    <xf numFmtId="4" fontId="20" fillId="10" borderId="4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2" fillId="0" borderId="0" xfId="19"/>
    <xf numFmtId="0" fontId="33" fillId="0" borderId="0" xfId="19" applyNumberFormat="1" applyFont="1" applyFill="1" applyBorder="1" applyAlignment="1" applyProtection="1">
      <alignment horizontal="center" vertical="center" wrapText="1"/>
    </xf>
    <xf numFmtId="0" fontId="35" fillId="0" borderId="0" xfId="19" applyNumberFormat="1" applyFont="1" applyFill="1" applyBorder="1" applyAlignment="1" applyProtection="1">
      <alignment vertical="center" wrapText="1"/>
    </xf>
    <xf numFmtId="0" fontId="33" fillId="0" borderId="0" xfId="19" applyNumberFormat="1" applyFont="1" applyFill="1" applyBorder="1" applyAlignment="1" applyProtection="1">
      <alignment horizontal="left" wrapText="1"/>
    </xf>
    <xf numFmtId="0" fontId="37" fillId="0" borderId="0" xfId="19" applyNumberFormat="1" applyFont="1" applyFill="1" applyBorder="1" applyAlignment="1" applyProtection="1">
      <alignment wrapText="1"/>
    </xf>
    <xf numFmtId="0" fontId="33" fillId="0" borderId="6" xfId="19" applyNumberFormat="1" applyFont="1" applyFill="1" applyBorder="1" applyAlignment="1" applyProtection="1">
      <alignment horizontal="center" vertical="center" wrapText="1"/>
    </xf>
    <xf numFmtId="0" fontId="31" fillId="0" borderId="6" xfId="19" applyFont="1" applyBorder="1" applyAlignment="1">
      <alignment horizontal="center" vertical="center"/>
    </xf>
    <xf numFmtId="0" fontId="38" fillId="0" borderId="6" xfId="19" applyFont="1" applyBorder="1" applyAlignment="1">
      <alignment horizontal="right" vertical="center"/>
    </xf>
    <xf numFmtId="0" fontId="39" fillId="0" borderId="7" xfId="19" quotePrefix="1" applyFont="1" applyBorder="1" applyAlignment="1">
      <alignment horizontal="left" wrapText="1"/>
    </xf>
    <xf numFmtId="0" fontId="39" fillId="0" borderId="8" xfId="19" quotePrefix="1" applyFont="1" applyBorder="1" applyAlignment="1">
      <alignment horizontal="left" wrapText="1"/>
    </xf>
    <xf numFmtId="0" fontId="39" fillId="0" borderId="8" xfId="19" quotePrefix="1" applyFont="1" applyBorder="1" applyAlignment="1">
      <alignment horizontal="center" wrapText="1"/>
    </xf>
    <xf numFmtId="0" fontId="39" fillId="0" borderId="8" xfId="19" quotePrefix="1" applyNumberFormat="1" applyFont="1" applyFill="1" applyBorder="1" applyAlignment="1" applyProtection="1">
      <alignment horizontal="left"/>
    </xf>
    <xf numFmtId="0" fontId="39" fillId="18" borderId="9" xfId="19" applyNumberFormat="1" applyFont="1" applyFill="1" applyBorder="1" applyAlignment="1" applyProtection="1">
      <alignment horizontal="center" vertical="center" wrapText="1"/>
    </xf>
    <xf numFmtId="4" fontId="39" fillId="27" borderId="9" xfId="19" applyNumberFormat="1" applyFont="1" applyFill="1" applyBorder="1" applyAlignment="1">
      <alignment horizontal="right"/>
    </xf>
    <xf numFmtId="4" fontId="39" fillId="0" borderId="9" xfId="19" applyNumberFormat="1" applyFont="1" applyFill="1" applyBorder="1" applyAlignment="1">
      <alignment horizontal="right"/>
    </xf>
    <xf numFmtId="4" fontId="40" fillId="27" borderId="7" xfId="19" applyNumberFormat="1" applyFont="1" applyFill="1" applyBorder="1" applyAlignment="1">
      <alignment horizontal="left" vertical="center"/>
    </xf>
    <xf numFmtId="4" fontId="41" fillId="27" borderId="8" xfId="19" applyNumberFormat="1" applyFont="1" applyFill="1" applyBorder="1" applyAlignment="1" applyProtection="1">
      <alignment vertical="center"/>
    </xf>
    <xf numFmtId="4" fontId="39" fillId="0" borderId="9" xfId="19" applyNumberFormat="1" applyFont="1" applyFill="1" applyBorder="1" applyAlignment="1" applyProtection="1">
      <alignment horizontal="right" wrapText="1"/>
    </xf>
    <xf numFmtId="4" fontId="39" fillId="0" borderId="9" xfId="19" applyNumberFormat="1" applyFont="1" applyBorder="1" applyAlignment="1">
      <alignment horizontal="right"/>
    </xf>
    <xf numFmtId="4" fontId="33" fillId="0" borderId="0" xfId="19" applyNumberFormat="1" applyFont="1" applyFill="1" applyBorder="1" applyAlignment="1" applyProtection="1">
      <alignment horizontal="center" vertical="center" wrapText="1"/>
    </xf>
    <xf numFmtId="4" fontId="37" fillId="0" borderId="0" xfId="19" applyNumberFormat="1" applyFont="1" applyFill="1" applyBorder="1" applyAlignment="1" applyProtection="1">
      <alignment horizontal="center" vertical="center" wrapText="1"/>
    </xf>
    <xf numFmtId="4" fontId="35" fillId="0" borderId="0" xfId="19" applyNumberFormat="1" applyFont="1" applyFill="1" applyBorder="1" applyAlignment="1" applyProtection="1"/>
    <xf numFmtId="4" fontId="39" fillId="0" borderId="7" xfId="19" quotePrefix="1" applyNumberFormat="1" applyFont="1" applyBorder="1" applyAlignment="1">
      <alignment horizontal="left" wrapText="1"/>
    </xf>
    <xf numFmtId="4" fontId="39" fillId="0" borderId="8" xfId="19" quotePrefix="1" applyNumberFormat="1" applyFont="1" applyBorder="1" applyAlignment="1">
      <alignment horizontal="left" wrapText="1"/>
    </xf>
    <xf numFmtId="4" fontId="39" fillId="0" borderId="8" xfId="19" quotePrefix="1" applyNumberFormat="1" applyFont="1" applyBorder="1" applyAlignment="1">
      <alignment horizontal="center" wrapText="1"/>
    </xf>
    <xf numFmtId="4" fontId="39" fillId="0" borderId="8" xfId="19" quotePrefix="1" applyNumberFormat="1" applyFont="1" applyFill="1" applyBorder="1" applyAlignment="1" applyProtection="1">
      <alignment horizontal="left"/>
    </xf>
    <xf numFmtId="4" fontId="33" fillId="0" borderId="0" xfId="19" quotePrefix="1" applyNumberFormat="1" applyFont="1" applyFill="1" applyBorder="1" applyAlignment="1" applyProtection="1">
      <alignment horizontal="center" vertical="center" wrapText="1"/>
    </xf>
    <xf numFmtId="4" fontId="32" fillId="0" borderId="0" xfId="19" applyNumberFormat="1" applyFont="1" applyFill="1" applyBorder="1" applyAlignment="1" applyProtection="1">
      <alignment horizontal="center" vertical="center" wrapText="1"/>
    </xf>
    <xf numFmtId="4" fontId="36" fillId="0" borderId="0" xfId="19" applyNumberFormat="1" applyFont="1" applyAlignment="1">
      <alignment wrapText="1"/>
    </xf>
    <xf numFmtId="4" fontId="40" fillId="28" borderId="7" xfId="19" quotePrefix="1" applyNumberFormat="1" applyFont="1" applyFill="1" applyBorder="1" applyAlignment="1">
      <alignment horizontal="right"/>
    </xf>
    <xf numFmtId="4" fontId="40" fillId="28" borderId="9" xfId="19" applyNumberFormat="1" applyFont="1" applyFill="1" applyBorder="1" applyAlignment="1" applyProtection="1">
      <alignment horizontal="right" wrapText="1"/>
    </xf>
    <xf numFmtId="4" fontId="40" fillId="27" borderId="7" xfId="19" quotePrefix="1" applyNumberFormat="1" applyFont="1" applyFill="1" applyBorder="1" applyAlignment="1">
      <alignment horizontal="right"/>
    </xf>
    <xf numFmtId="4" fontId="40" fillId="27" borderId="9" xfId="19" quotePrefix="1" applyNumberFormat="1" applyFont="1" applyFill="1" applyBorder="1" applyAlignment="1">
      <alignment horizontal="right"/>
    </xf>
    <xf numFmtId="4" fontId="43" fillId="0" borderId="0" xfId="19" applyNumberFormat="1" applyFont="1" applyAlignment="1">
      <alignment wrapText="1"/>
    </xf>
    <xf numFmtId="4" fontId="44" fillId="0" borderId="0" xfId="19" quotePrefix="1" applyNumberFormat="1" applyFont="1" applyFill="1" applyBorder="1" applyAlignment="1" applyProtection="1">
      <alignment horizontal="center" vertical="center" wrapText="1"/>
    </xf>
    <xf numFmtId="4" fontId="45" fillId="0" borderId="0" xfId="19" applyNumberFormat="1" applyFont="1" applyFill="1" applyBorder="1" applyAlignment="1" applyProtection="1">
      <alignment horizontal="center" vertical="center" wrapText="1"/>
    </xf>
    <xf numFmtId="4" fontId="41" fillId="0" borderId="0" xfId="19" applyNumberFormat="1" applyFont="1" applyFill="1" applyBorder="1" applyAlignment="1" applyProtection="1"/>
    <xf numFmtId="4" fontId="40" fillId="0" borderId="7" xfId="19" quotePrefix="1" applyNumberFormat="1" applyFont="1" applyBorder="1" applyAlignment="1">
      <alignment horizontal="left" wrapText="1"/>
    </xf>
    <xf numFmtId="4" fontId="40" fillId="0" borderId="8" xfId="19" quotePrefix="1" applyNumberFormat="1" applyFont="1" applyBorder="1" applyAlignment="1">
      <alignment horizontal="left" wrapText="1"/>
    </xf>
    <xf numFmtId="4" fontId="40" fillId="0" borderId="8" xfId="19" quotePrefix="1" applyNumberFormat="1" applyFont="1" applyBorder="1" applyAlignment="1">
      <alignment horizontal="center" wrapText="1"/>
    </xf>
    <xf numFmtId="4" fontId="40" fillId="0" borderId="8" xfId="19" quotePrefix="1" applyNumberFormat="1" applyFont="1" applyFill="1" applyBorder="1" applyAlignment="1" applyProtection="1">
      <alignment horizontal="left"/>
    </xf>
    <xf numFmtId="4" fontId="39" fillId="27" borderId="7" xfId="19" quotePrefix="1" applyNumberFormat="1" applyFont="1" applyFill="1" applyBorder="1" applyAlignment="1">
      <alignment horizontal="right"/>
    </xf>
    <xf numFmtId="4" fontId="39" fillId="27" borderId="9" xfId="19" quotePrefix="1" applyNumberFormat="1" applyFont="1" applyFill="1" applyBorder="1" applyAlignment="1">
      <alignment horizontal="right"/>
    </xf>
    <xf numFmtId="4" fontId="2" fillId="0" borderId="0" xfId="19" applyNumberFormat="1"/>
    <xf numFmtId="0" fontId="1" fillId="0" borderId="0" xfId="20"/>
    <xf numFmtId="0" fontId="33" fillId="0" borderId="0" xfId="20" applyFont="1" applyAlignment="1">
      <alignment horizontal="center" vertical="center" wrapText="1"/>
    </xf>
    <xf numFmtId="0" fontId="35" fillId="0" borderId="0" xfId="20" applyFont="1" applyAlignment="1">
      <alignment vertical="center" wrapText="1"/>
    </xf>
    <xf numFmtId="0" fontId="39" fillId="28" borderId="9" xfId="20" applyFont="1" applyFill="1" applyBorder="1" applyAlignment="1">
      <alignment horizontal="center" vertical="center" wrapText="1"/>
    </xf>
    <xf numFmtId="0" fontId="39" fillId="28" borderId="10" xfId="20" applyFont="1" applyFill="1" applyBorder="1" applyAlignment="1">
      <alignment horizontal="center" vertical="center" wrapText="1"/>
    </xf>
    <xf numFmtId="0" fontId="40" fillId="18" borderId="9" xfId="20" applyFont="1" applyFill="1" applyBorder="1" applyAlignment="1">
      <alignment vertical="center" wrapText="1"/>
    </xf>
    <xf numFmtId="0" fontId="48" fillId="18" borderId="9" xfId="20" quotePrefix="1" applyFont="1" applyFill="1" applyBorder="1" applyAlignment="1">
      <alignment horizontal="left" vertical="center"/>
    </xf>
    <xf numFmtId="0" fontId="40" fillId="18" borderId="9" xfId="20" applyFont="1" applyFill="1" applyBorder="1" applyAlignment="1">
      <alignment horizontal="left" vertical="center" wrapText="1"/>
    </xf>
    <xf numFmtId="0" fontId="48" fillId="18" borderId="9" xfId="20" quotePrefix="1" applyFont="1" applyFill="1" applyBorder="1" applyAlignment="1">
      <alignment horizontal="left" vertical="center" wrapText="1"/>
    </xf>
    <xf numFmtId="4" fontId="49" fillId="18" borderId="9" xfId="20" applyNumberFormat="1" applyFont="1" applyFill="1" applyBorder="1" applyAlignment="1">
      <alignment horizontal="right"/>
    </xf>
    <xf numFmtId="4" fontId="49" fillId="18" borderId="10" xfId="20" applyNumberFormat="1" applyFont="1" applyFill="1" applyBorder="1" applyAlignment="1">
      <alignment horizontal="right" vertical="center"/>
    </xf>
    <xf numFmtId="0" fontId="33" fillId="0" borderId="0" xfId="20" applyFont="1" applyAlignment="1">
      <alignment horizontal="right" vertical="center" wrapText="1"/>
    </xf>
    <xf numFmtId="4" fontId="49" fillId="18" borderId="9" xfId="20" applyNumberFormat="1" applyFont="1" applyFill="1" applyBorder="1" applyAlignment="1">
      <alignment horizontal="right" vertical="center"/>
    </xf>
    <xf numFmtId="0" fontId="35" fillId="0" borderId="0" xfId="20" applyFont="1" applyAlignment="1">
      <alignment horizontal="right" vertical="center" wrapText="1"/>
    </xf>
    <xf numFmtId="0" fontId="40" fillId="27" borderId="9" xfId="20" applyFont="1" applyFill="1" applyBorder="1" applyAlignment="1">
      <alignment vertical="center" wrapText="1"/>
    </xf>
    <xf numFmtId="4" fontId="39" fillId="27" borderId="9" xfId="20" applyNumberFormat="1" applyFont="1" applyFill="1" applyBorder="1" applyAlignment="1">
      <alignment horizontal="right" vertical="center" wrapText="1"/>
    </xf>
    <xf numFmtId="0" fontId="40" fillId="27" borderId="9" xfId="20" applyFont="1" applyFill="1" applyBorder="1" applyAlignment="1">
      <alignment horizontal="left" vertical="center" wrapText="1"/>
    </xf>
    <xf numFmtId="4" fontId="39" fillId="27" borderId="10" xfId="20" applyNumberFormat="1" applyFont="1" applyFill="1" applyBorder="1" applyAlignment="1">
      <alignment horizontal="right" vertical="center"/>
    </xf>
    <xf numFmtId="0" fontId="39" fillId="27" borderId="9" xfId="20" applyFont="1" applyFill="1" applyBorder="1" applyAlignment="1">
      <alignment horizontal="left" vertical="center" wrapText="1"/>
    </xf>
    <xf numFmtId="0" fontId="39" fillId="29" borderId="9" xfId="20" applyFont="1" applyFill="1" applyBorder="1" applyAlignment="1">
      <alignment horizontal="left" vertical="center" wrapText="1"/>
    </xf>
    <xf numFmtId="4" fontId="39" fillId="29" borderId="10" xfId="20" applyNumberFormat="1" applyFont="1" applyFill="1" applyBorder="1" applyAlignment="1">
      <alignment horizontal="right" vertical="center" wrapText="1"/>
    </xf>
    <xf numFmtId="4" fontId="39" fillId="29" borderId="9" xfId="20" applyNumberFormat="1" applyFont="1" applyFill="1" applyBorder="1" applyAlignment="1">
      <alignment horizontal="right" vertical="center" wrapText="1"/>
    </xf>
    <xf numFmtId="0" fontId="50" fillId="0" borderId="0" xfId="20" applyFont="1"/>
    <xf numFmtId="0" fontId="51" fillId="0" borderId="0" xfId="20" applyFont="1"/>
    <xf numFmtId="0" fontId="52" fillId="0" borderId="0" xfId="20" applyFont="1"/>
    <xf numFmtId="0" fontId="50" fillId="0" borderId="0" xfId="20" applyFont="1" applyAlignment="1">
      <alignment horizontal="right" vertical="center"/>
    </xf>
    <xf numFmtId="0" fontId="50" fillId="0" borderId="0" xfId="20" applyFont="1" applyAlignment="1">
      <alignment horizontal="right"/>
    </xf>
    <xf numFmtId="4" fontId="22" fillId="21" borderId="0" xfId="0" applyNumberFormat="1" applyFont="1" applyFill="1"/>
    <xf numFmtId="0" fontId="53" fillId="0" borderId="0" xfId="20" applyFont="1"/>
    <xf numFmtId="0" fontId="53" fillId="0" borderId="0" xfId="20" applyFont="1" applyAlignment="1">
      <alignment horizontal="right" vertical="center"/>
    </xf>
    <xf numFmtId="0" fontId="53" fillId="0" borderId="0" xfId="20" applyFont="1" applyAlignment="1">
      <alignment horizontal="right"/>
    </xf>
    <xf numFmtId="0" fontId="39" fillId="0" borderId="0" xfId="20" applyFont="1" applyAlignment="1">
      <alignment horizontal="center" vertical="center" wrapText="1"/>
    </xf>
    <xf numFmtId="0" fontId="39" fillId="0" borderId="0" xfId="20" applyFont="1" applyAlignment="1">
      <alignment horizontal="right" vertical="center" wrapText="1"/>
    </xf>
    <xf numFmtId="4" fontId="49" fillId="18" borderId="10" xfId="20" applyNumberFormat="1" applyFont="1" applyFill="1" applyBorder="1" applyAlignment="1">
      <alignment horizontal="right"/>
    </xf>
    <xf numFmtId="0" fontId="52" fillId="0" borderId="0" xfId="20" applyFont="1" applyAlignment="1">
      <alignment horizontal="right"/>
    </xf>
    <xf numFmtId="0" fontId="48" fillId="18" borderId="9" xfId="20" quotePrefix="1" applyFont="1" applyFill="1" applyBorder="1" applyAlignment="1">
      <alignment horizontal="left" wrapText="1"/>
    </xf>
    <xf numFmtId="4" fontId="49" fillId="0" borderId="9" xfId="20" applyNumberFormat="1" applyFont="1" applyBorder="1" applyAlignment="1">
      <alignment horizontal="right" vertical="center" wrapText="1"/>
    </xf>
    <xf numFmtId="4" fontId="35" fillId="0" borderId="9" xfId="20" applyNumberFormat="1" applyFont="1" applyBorder="1" applyAlignment="1">
      <alignment horizontal="right" vertical="center" wrapText="1"/>
    </xf>
    <xf numFmtId="4" fontId="35" fillId="0" borderId="9" xfId="20" applyNumberFormat="1" applyFont="1" applyBorder="1" applyAlignment="1">
      <alignment horizontal="right" wrapText="1"/>
    </xf>
    <xf numFmtId="0" fontId="52" fillId="0" borderId="0" xfId="20" applyFont="1" applyAlignment="1"/>
    <xf numFmtId="0" fontId="18" fillId="0" borderId="4" xfId="14" applyFont="1" applyFill="1" applyBorder="1" applyAlignment="1">
      <alignment vertical="center" wrapText="1" readingOrder="1"/>
    </xf>
    <xf numFmtId="0" fontId="20" fillId="13" borderId="4" xfId="14" applyFont="1" applyFill="1" applyBorder="1" applyAlignment="1">
      <alignment vertical="center" wrapText="1" readingOrder="1"/>
    </xf>
    <xf numFmtId="0" fontId="4" fillId="24" borderId="0" xfId="0" applyFont="1" applyFill="1"/>
    <xf numFmtId="0" fontId="28" fillId="18" borderId="0" xfId="0" applyFont="1" applyFill="1"/>
    <xf numFmtId="4" fontId="19" fillId="25" borderId="0" xfId="0" applyNumberFormat="1" applyFont="1" applyFill="1"/>
    <xf numFmtId="0" fontId="18" fillId="9" borderId="5" xfId="0" applyFont="1" applyFill="1" applyBorder="1" applyAlignment="1">
      <alignment horizontal="left" vertical="center" wrapText="1"/>
    </xf>
    <xf numFmtId="4" fontId="42" fillId="0" borderId="0" xfId="19" applyNumberFormat="1" applyFont="1" applyFill="1" applyBorder="1" applyAlignment="1" applyProtection="1">
      <alignment horizontal="center" vertical="center" wrapText="1"/>
    </xf>
    <xf numFmtId="4" fontId="35" fillId="18" borderId="10" xfId="20" applyNumberFormat="1" applyFont="1" applyFill="1" applyBorder="1" applyAlignment="1">
      <alignment horizontal="right"/>
    </xf>
    <xf numFmtId="4" fontId="35" fillId="18" borderId="9" xfId="20" applyNumberFormat="1" applyFont="1" applyFill="1" applyBorder="1" applyAlignment="1">
      <alignment horizontal="right"/>
    </xf>
    <xf numFmtId="4" fontId="35" fillId="18" borderId="9" xfId="20" applyNumberFormat="1" applyFont="1" applyFill="1" applyBorder="1" applyAlignment="1">
      <alignment horizontal="right" wrapText="1"/>
    </xf>
    <xf numFmtId="0" fontId="20" fillId="10" borderId="4" xfId="0" applyFont="1" applyFill="1" applyBorder="1" applyAlignment="1" applyProtection="1">
      <alignment horizontal="center" vertical="center" wrapText="1"/>
    </xf>
    <xf numFmtId="0" fontId="20" fillId="17" borderId="5" xfId="0" applyFont="1" applyFill="1" applyBorder="1" applyAlignment="1" applyProtection="1">
      <alignment horizontal="left"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23" borderId="4" xfId="0" applyFont="1" applyFill="1" applyBorder="1" applyAlignment="1" applyProtection="1">
      <alignment horizontal="left" vertical="center" wrapText="1"/>
    </xf>
    <xf numFmtId="4" fontId="20" fillId="23" borderId="5" xfId="0" applyNumberFormat="1" applyFont="1" applyFill="1" applyBorder="1" applyAlignment="1">
      <alignment horizontal="right"/>
    </xf>
    <xf numFmtId="0" fontId="20" fillId="24" borderId="4" xfId="0" applyFont="1" applyFill="1" applyBorder="1" applyAlignment="1" applyProtection="1">
      <alignment horizontal="left" vertical="center" wrapText="1"/>
    </xf>
    <xf numFmtId="4" fontId="20" fillId="24" borderId="5" xfId="0" applyNumberFormat="1" applyFont="1" applyFill="1" applyBorder="1" applyAlignment="1">
      <alignment horizontal="right"/>
    </xf>
    <xf numFmtId="0" fontId="20" fillId="26" borderId="4" xfId="0" applyFont="1" applyFill="1" applyBorder="1" applyAlignment="1" applyProtection="1">
      <alignment horizontal="left" vertical="center" wrapText="1"/>
    </xf>
    <xf numFmtId="0" fontId="18" fillId="26" borderId="4" xfId="0" applyFont="1" applyFill="1" applyBorder="1" applyAlignment="1" applyProtection="1">
      <alignment horizontal="left" vertical="center" wrapText="1"/>
    </xf>
    <xf numFmtId="4" fontId="18" fillId="26" borderId="5" xfId="0" applyNumberFormat="1" applyFont="1" applyFill="1" applyBorder="1" applyAlignment="1">
      <alignment horizontal="right"/>
    </xf>
    <xf numFmtId="0" fontId="20" fillId="24" borderId="4" xfId="0" applyFont="1" applyFill="1" applyBorder="1" applyAlignment="1">
      <alignment horizontal="left" vertical="center"/>
    </xf>
    <xf numFmtId="0" fontId="20" fillId="24" borderId="4" xfId="0" applyFont="1" applyFill="1" applyBorder="1" applyAlignment="1">
      <alignment horizontal="left" vertical="center" wrapText="1"/>
    </xf>
    <xf numFmtId="0" fontId="18" fillId="26" borderId="4" xfId="0" applyFont="1" applyFill="1" applyBorder="1" applyAlignment="1">
      <alignment horizontal="left" vertical="center"/>
    </xf>
    <xf numFmtId="0" fontId="18" fillId="26" borderId="4" xfId="0" applyFont="1" applyFill="1" applyBorder="1" applyAlignment="1">
      <alignment horizontal="left" vertical="center" wrapText="1"/>
    </xf>
    <xf numFmtId="4" fontId="53" fillId="26" borderId="5" xfId="0" applyNumberFormat="1" applyFont="1" applyFill="1" applyBorder="1" applyAlignment="1">
      <alignment horizontal="right"/>
    </xf>
    <xf numFmtId="0" fontId="20" fillId="23" borderId="4" xfId="0" applyFont="1" applyFill="1" applyBorder="1" applyAlignment="1">
      <alignment horizontal="left" vertical="center"/>
    </xf>
    <xf numFmtId="0" fontId="20" fillId="23" borderId="4" xfId="0" applyFont="1" applyFill="1" applyBorder="1" applyAlignment="1">
      <alignment horizontal="left" vertical="center" wrapText="1"/>
    </xf>
    <xf numFmtId="0" fontId="20" fillId="24" borderId="4" xfId="0" applyFont="1" applyFill="1" applyBorder="1" applyAlignment="1" applyProtection="1">
      <alignment wrapText="1"/>
    </xf>
    <xf numFmtId="0" fontId="18" fillId="18" borderId="4" xfId="0" applyFont="1" applyFill="1" applyBorder="1" applyAlignment="1" applyProtection="1">
      <alignment wrapText="1"/>
    </xf>
    <xf numFmtId="4" fontId="18" fillId="26" borderId="4" xfId="0" applyNumberFormat="1" applyFont="1" applyFill="1" applyBorder="1" applyAlignment="1">
      <alignment horizontal="right"/>
    </xf>
    <xf numFmtId="0" fontId="20" fillId="23" borderId="5" xfId="0" applyFont="1" applyFill="1" applyBorder="1" applyAlignment="1" applyProtection="1">
      <alignment horizontal="left" vertical="center" wrapText="1"/>
    </xf>
    <xf numFmtId="0" fontId="18" fillId="26" borderId="2" xfId="0" applyFont="1" applyFill="1" applyBorder="1" applyAlignment="1" applyProtection="1">
      <alignment horizontal="left" vertical="center" wrapText="1"/>
    </xf>
    <xf numFmtId="0" fontId="20" fillId="24" borderId="5" xfId="0" applyFont="1" applyFill="1" applyBorder="1" applyAlignment="1" applyProtection="1">
      <alignment wrapText="1"/>
    </xf>
    <xf numFmtId="0" fontId="18" fillId="18" borderId="11" xfId="0" applyFont="1" applyFill="1" applyBorder="1" applyAlignment="1" applyProtection="1">
      <alignment wrapText="1"/>
    </xf>
    <xf numFmtId="0" fontId="18" fillId="18" borderId="12" xfId="0" applyFont="1" applyFill="1" applyBorder="1" applyAlignment="1" applyProtection="1">
      <alignment wrapText="1"/>
    </xf>
    <xf numFmtId="0" fontId="20" fillId="24" borderId="2" xfId="0" applyFont="1" applyFill="1" applyBorder="1" applyAlignment="1" applyProtection="1">
      <alignment horizontal="left" vertical="center" wrapText="1"/>
    </xf>
    <xf numFmtId="0" fontId="20" fillId="24" borderId="12" xfId="0" applyFont="1" applyFill="1" applyBorder="1" applyAlignment="1" applyProtection="1">
      <alignment wrapText="1"/>
    </xf>
    <xf numFmtId="0" fontId="18" fillId="26" borderId="3" xfId="0" applyFont="1" applyFill="1" applyBorder="1" applyAlignment="1" applyProtection="1">
      <alignment horizontal="left" vertical="center" wrapText="1"/>
    </xf>
    <xf numFmtId="0" fontId="18" fillId="26" borderId="13" xfId="0" applyFont="1" applyFill="1" applyBorder="1" applyAlignment="1" applyProtection="1">
      <alignment horizontal="left" vertical="center" wrapText="1"/>
    </xf>
    <xf numFmtId="0" fontId="18" fillId="18" borderId="5" xfId="0" applyFont="1" applyFill="1" applyBorder="1" applyAlignment="1" applyProtection="1">
      <alignment wrapText="1"/>
    </xf>
    <xf numFmtId="0" fontId="20" fillId="24" borderId="5" xfId="0" applyFont="1" applyFill="1" applyBorder="1" applyAlignment="1" applyProtection="1">
      <alignment horizontal="left" vertical="center" wrapText="1"/>
    </xf>
    <xf numFmtId="0" fontId="18" fillId="26" borderId="5" xfId="0" applyFont="1" applyFill="1" applyBorder="1" applyAlignment="1" applyProtection="1">
      <alignment horizontal="left" vertical="center" wrapText="1"/>
    </xf>
    <xf numFmtId="0" fontId="18" fillId="18" borderId="5" xfId="0" applyFont="1" applyFill="1" applyBorder="1" applyAlignment="1" applyProtection="1">
      <alignment vertical="center" wrapText="1"/>
    </xf>
    <xf numFmtId="0" fontId="20" fillId="23" borderId="4" xfId="0" applyFont="1" applyFill="1" applyBorder="1" applyAlignment="1" applyProtection="1">
      <alignment horizontal="left" vertical="center"/>
    </xf>
    <xf numFmtId="0" fontId="20" fillId="23" borderId="4" xfId="0" applyFont="1" applyFill="1" applyBorder="1" applyAlignment="1" applyProtection="1">
      <alignment vertical="center" wrapText="1"/>
    </xf>
    <xf numFmtId="0" fontId="20" fillId="24" borderId="4" xfId="0" applyFont="1" applyFill="1" applyBorder="1" applyAlignment="1" applyProtection="1">
      <alignment horizontal="left" vertical="center"/>
    </xf>
    <xf numFmtId="0" fontId="20" fillId="24" borderId="4" xfId="0" applyFont="1" applyFill="1" applyBorder="1" applyAlignment="1" applyProtection="1">
      <alignment vertical="center" wrapText="1"/>
    </xf>
    <xf numFmtId="0" fontId="20" fillId="26" borderId="4" xfId="0" applyFont="1" applyFill="1" applyBorder="1" applyAlignment="1">
      <alignment horizontal="left" vertical="center"/>
    </xf>
    <xf numFmtId="0" fontId="20" fillId="26" borderId="4" xfId="0" applyFont="1" applyFill="1" applyBorder="1" applyAlignment="1" applyProtection="1">
      <alignment horizontal="left" vertical="center"/>
    </xf>
    <xf numFmtId="0" fontId="18" fillId="26" borderId="4" xfId="0" applyFont="1" applyFill="1" applyBorder="1" applyAlignment="1" applyProtection="1">
      <alignment horizontal="left" vertical="center"/>
    </xf>
    <xf numFmtId="0" fontId="18" fillId="26" borderId="4" xfId="0" applyFont="1" applyFill="1" applyBorder="1" applyAlignment="1" applyProtection="1">
      <alignment vertical="center" wrapText="1"/>
    </xf>
    <xf numFmtId="0" fontId="18" fillId="18" borderId="4" xfId="14" applyFont="1" applyFill="1" applyBorder="1" applyAlignment="1">
      <alignment vertical="center" wrapText="1" readingOrder="1"/>
    </xf>
    <xf numFmtId="0" fontId="20" fillId="24" borderId="4" xfId="14" applyFont="1" applyFill="1" applyBorder="1" applyAlignment="1">
      <alignment vertical="center" wrapText="1" readingOrder="1"/>
    </xf>
    <xf numFmtId="0" fontId="55" fillId="18" borderId="0" xfId="0" applyFont="1" applyFill="1"/>
    <xf numFmtId="0" fontId="54" fillId="18" borderId="4" xfId="14" applyFont="1" applyFill="1" applyBorder="1" applyAlignment="1">
      <alignment vertical="center" wrapText="1" readingOrder="1"/>
    </xf>
    <xf numFmtId="0" fontId="20" fillId="23" borderId="4" xfId="14" applyFont="1" applyFill="1" applyBorder="1" applyAlignment="1">
      <alignment vertical="center" wrapText="1" readingOrder="1"/>
    </xf>
    <xf numFmtId="0" fontId="20" fillId="24" borderId="2" xfId="0" applyFont="1" applyFill="1" applyBorder="1" applyAlignment="1" applyProtection="1">
      <alignment horizontal="center" vertical="center" wrapText="1"/>
    </xf>
    <xf numFmtId="0" fontId="20" fillId="24" borderId="3" xfId="0" applyFont="1" applyFill="1" applyBorder="1" applyAlignment="1" applyProtection="1">
      <alignment horizontal="center" vertical="center" wrapText="1"/>
    </xf>
    <xf numFmtId="0" fontId="20" fillId="24" borderId="5" xfId="0" applyFont="1" applyFill="1" applyBorder="1" applyAlignment="1" applyProtection="1">
      <alignment horizontal="center" vertical="center" wrapText="1"/>
    </xf>
    <xf numFmtId="0" fontId="18" fillId="26" borderId="2" xfId="0" applyFont="1" applyFill="1" applyBorder="1" applyAlignment="1" applyProtection="1">
      <alignment horizontal="center" vertical="center" wrapText="1"/>
    </xf>
    <xf numFmtId="0" fontId="18" fillId="26" borderId="3" xfId="0" applyFont="1" applyFill="1" applyBorder="1" applyAlignment="1" applyProtection="1">
      <alignment horizontal="center" vertical="center" wrapText="1"/>
    </xf>
    <xf numFmtId="0" fontId="18" fillId="26" borderId="5" xfId="0" applyFont="1" applyFill="1" applyBorder="1" applyAlignment="1" applyProtection="1">
      <alignment horizontal="center" vertical="center" wrapText="1"/>
    </xf>
    <xf numFmtId="0" fontId="20" fillId="23" borderId="2" xfId="0" applyFont="1" applyFill="1" applyBorder="1" applyAlignment="1" applyProtection="1">
      <alignment horizontal="center" vertical="center" wrapText="1"/>
    </xf>
    <xf numFmtId="0" fontId="21" fillId="23" borderId="3" xfId="0" applyFont="1" applyFill="1" applyBorder="1" applyAlignment="1" applyProtection="1">
      <alignment horizontal="left" vertical="center" wrapText="1"/>
    </xf>
    <xf numFmtId="0" fontId="21" fillId="23" borderId="5" xfId="0" applyFont="1" applyFill="1" applyBorder="1" applyAlignment="1" applyProtection="1">
      <alignment horizontal="left" vertical="center" wrapText="1"/>
    </xf>
    <xf numFmtId="0" fontId="20" fillId="23" borderId="4" xfId="0" applyFont="1" applyFill="1" applyBorder="1" applyAlignment="1" applyProtection="1">
      <alignment wrapText="1"/>
    </xf>
    <xf numFmtId="0" fontId="20" fillId="23" borderId="2" xfId="0" applyFont="1" applyFill="1" applyBorder="1" applyAlignment="1" applyProtection="1">
      <alignment horizontal="left" vertical="center" wrapText="1" indent="1"/>
    </xf>
    <xf numFmtId="0" fontId="20" fillId="23" borderId="3" xfId="0" applyFont="1" applyFill="1" applyBorder="1" applyAlignment="1" applyProtection="1">
      <alignment horizontal="left" vertical="center" wrapText="1" indent="1"/>
    </xf>
    <xf numFmtId="0" fontId="20" fillId="23" borderId="5" xfId="0" applyFont="1" applyFill="1" applyBorder="1" applyAlignment="1" applyProtection="1">
      <alignment horizontal="left" vertical="center" wrapText="1" indent="1"/>
    </xf>
    <xf numFmtId="0" fontId="25" fillId="23" borderId="4" xfId="14" applyFont="1" applyFill="1" applyBorder="1" applyAlignment="1">
      <alignment vertical="center" wrapText="1" readingOrder="1"/>
    </xf>
    <xf numFmtId="0" fontId="20" fillId="24" borderId="2" xfId="0" applyFont="1" applyFill="1" applyBorder="1" applyAlignment="1" applyProtection="1">
      <alignment horizontal="left" vertical="center" wrapText="1" indent="1"/>
    </xf>
    <xf numFmtId="0" fontId="20" fillId="24" borderId="3" xfId="0" applyFont="1" applyFill="1" applyBorder="1" applyAlignment="1" applyProtection="1">
      <alignment horizontal="left" vertical="center" wrapText="1" indent="1"/>
    </xf>
    <xf numFmtId="0" fontId="20" fillId="24" borderId="5" xfId="0" applyFont="1" applyFill="1" applyBorder="1" applyAlignment="1" applyProtection="1">
      <alignment horizontal="left" vertical="center" wrapText="1" indent="1"/>
    </xf>
    <xf numFmtId="0" fontId="18" fillId="26" borderId="2" xfId="0" applyFont="1" applyFill="1" applyBorder="1" applyAlignment="1" applyProtection="1">
      <alignment horizontal="left" vertical="center" wrapText="1" indent="1"/>
    </xf>
    <xf numFmtId="0" fontId="18" fillId="26" borderId="3" xfId="0" applyFont="1" applyFill="1" applyBorder="1" applyAlignment="1" applyProtection="1">
      <alignment horizontal="left" vertical="center" wrapText="1" indent="1"/>
    </xf>
    <xf numFmtId="0" fontId="18" fillId="26" borderId="5" xfId="0" applyFont="1" applyFill="1" applyBorder="1" applyAlignment="1" applyProtection="1">
      <alignment horizontal="left" vertical="center" wrapText="1" indent="1"/>
    </xf>
    <xf numFmtId="0" fontId="20" fillId="23" borderId="5" xfId="0" applyFont="1" applyFill="1" applyBorder="1" applyAlignment="1" applyProtection="1">
      <alignment wrapText="1"/>
    </xf>
    <xf numFmtId="0" fontId="20" fillId="23" borderId="5" xfId="0" applyFont="1" applyFill="1" applyBorder="1" applyAlignment="1">
      <alignment horizontal="left" vertical="center" wrapText="1"/>
    </xf>
    <xf numFmtId="0" fontId="20" fillId="24" borderId="5" xfId="0" applyFont="1" applyFill="1" applyBorder="1" applyAlignment="1">
      <alignment horizontal="left" vertical="center" wrapText="1"/>
    </xf>
    <xf numFmtId="0" fontId="25" fillId="24" borderId="4" xfId="14" applyFont="1" applyFill="1" applyBorder="1" applyAlignment="1">
      <alignment vertical="center" wrapText="1" readingOrder="1"/>
    </xf>
    <xf numFmtId="0" fontId="26" fillId="18" borderId="4" xfId="14" applyFont="1" applyFill="1" applyBorder="1" applyAlignment="1">
      <alignment vertical="center" wrapText="1" readingOrder="1"/>
    </xf>
    <xf numFmtId="0" fontId="20" fillId="23" borderId="3" xfId="0" applyFont="1" applyFill="1" applyBorder="1" applyAlignment="1" applyProtection="1">
      <alignment horizontal="center" vertical="center" wrapText="1"/>
    </xf>
    <xf numFmtId="0" fontId="20" fillId="23" borderId="5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left" vertical="center" wrapText="1"/>
    </xf>
    <xf numFmtId="0" fontId="20" fillId="17" borderId="5" xfId="0" applyFont="1" applyFill="1" applyBorder="1" applyAlignment="1" applyProtection="1">
      <alignment horizontal="left" vertical="center" wrapText="1"/>
    </xf>
    <xf numFmtId="0" fontId="46" fillId="0" borderId="0" xfId="19" applyNumberFormat="1" applyFont="1" applyFill="1" applyBorder="1" applyAlignment="1" applyProtection="1">
      <alignment wrapText="1"/>
    </xf>
    <xf numFmtId="0" fontId="47" fillId="0" borderId="0" xfId="19" applyNumberFormat="1" applyFont="1" applyFill="1" applyBorder="1" applyAlignment="1" applyProtection="1">
      <alignment wrapText="1"/>
    </xf>
    <xf numFmtId="4" fontId="40" fillId="27" borderId="7" xfId="19" quotePrefix="1" applyNumberFormat="1" applyFont="1" applyFill="1" applyBorder="1" applyAlignment="1" applyProtection="1">
      <alignment horizontal="left" vertical="center" wrapText="1"/>
    </xf>
    <xf numFmtId="4" fontId="41" fillId="27" borderId="8" xfId="19" applyNumberFormat="1" applyFont="1" applyFill="1" applyBorder="1" applyAlignment="1" applyProtection="1">
      <alignment vertical="center" wrapText="1"/>
    </xf>
    <xf numFmtId="4" fontId="32" fillId="0" borderId="0" xfId="19" applyNumberFormat="1" applyFont="1" applyFill="1" applyBorder="1" applyAlignment="1" applyProtection="1">
      <alignment horizontal="center" vertical="center" wrapText="1"/>
    </xf>
    <xf numFmtId="4" fontId="36" fillId="0" borderId="0" xfId="19" applyNumberFormat="1" applyFont="1" applyAlignment="1">
      <alignment wrapText="1"/>
    </xf>
    <xf numFmtId="4" fontId="40" fillId="28" borderId="7" xfId="19" applyNumberFormat="1" applyFont="1" applyFill="1" applyBorder="1" applyAlignment="1" applyProtection="1">
      <alignment horizontal="left" vertical="center" wrapText="1"/>
    </xf>
    <xf numFmtId="4" fontId="40" fillId="28" borderId="8" xfId="19" applyNumberFormat="1" applyFont="1" applyFill="1" applyBorder="1" applyAlignment="1" applyProtection="1">
      <alignment horizontal="left" vertical="center" wrapText="1"/>
    </xf>
    <xf numFmtId="4" fontId="40" fillId="28" borderId="10" xfId="19" applyNumberFormat="1" applyFont="1" applyFill="1" applyBorder="1" applyAlignment="1" applyProtection="1">
      <alignment horizontal="left" vertical="center" wrapText="1"/>
    </xf>
    <xf numFmtId="4" fontId="40" fillId="27" borderId="8" xfId="19" quotePrefix="1" applyNumberFormat="1" applyFont="1" applyFill="1" applyBorder="1" applyAlignment="1" applyProtection="1">
      <alignment horizontal="left" vertical="center" wrapText="1"/>
    </xf>
    <xf numFmtId="4" fontId="40" fillId="27" borderId="10" xfId="19" quotePrefix="1" applyNumberFormat="1" applyFont="1" applyFill="1" applyBorder="1" applyAlignment="1" applyProtection="1">
      <alignment horizontal="left" vertical="center" wrapText="1"/>
    </xf>
    <xf numFmtId="4" fontId="40" fillId="27" borderId="7" xfId="19" applyNumberFormat="1" applyFont="1" applyFill="1" applyBorder="1" applyAlignment="1" applyProtection="1">
      <alignment horizontal="left" vertical="center" wrapText="1"/>
    </xf>
    <xf numFmtId="4" fontId="40" fillId="27" borderId="8" xfId="19" applyNumberFormat="1" applyFont="1" applyFill="1" applyBorder="1" applyAlignment="1" applyProtection="1">
      <alignment horizontal="left" vertical="center" wrapText="1"/>
    </xf>
    <xf numFmtId="4" fontId="40" fillId="27" borderId="10" xfId="19" applyNumberFormat="1" applyFont="1" applyFill="1" applyBorder="1" applyAlignment="1" applyProtection="1">
      <alignment horizontal="left" vertical="center" wrapText="1"/>
    </xf>
    <xf numFmtId="4" fontId="42" fillId="0" borderId="0" xfId="19" applyNumberFormat="1" applyFont="1" applyFill="1" applyBorder="1" applyAlignment="1" applyProtection="1">
      <alignment horizontal="center" vertical="center" wrapText="1"/>
    </xf>
    <xf numFmtId="4" fontId="2" fillId="0" borderId="8" xfId="19" applyNumberFormat="1" applyBorder="1" applyAlignment="1">
      <alignment horizontal="left" vertical="center" wrapText="1"/>
    </xf>
    <xf numFmtId="4" fontId="2" fillId="0" borderId="10" xfId="19" applyNumberFormat="1" applyBorder="1" applyAlignment="1">
      <alignment horizontal="left" vertical="center" wrapText="1"/>
    </xf>
    <xf numFmtId="4" fontId="40" fillId="0" borderId="7" xfId="19" quotePrefix="1" applyNumberFormat="1" applyFont="1" applyBorder="1" applyAlignment="1">
      <alignment horizontal="left" vertical="center"/>
    </xf>
    <xf numFmtId="4" fontId="41" fillId="0" borderId="8" xfId="19" applyNumberFormat="1" applyFont="1" applyFill="1" applyBorder="1" applyAlignment="1" applyProtection="1">
      <alignment vertical="center"/>
    </xf>
    <xf numFmtId="0" fontId="32" fillId="0" borderId="0" xfId="19" applyNumberFormat="1" applyFont="1" applyFill="1" applyBorder="1" applyAlignment="1" applyProtection="1">
      <alignment horizontal="center" vertical="center" wrapText="1"/>
    </xf>
    <xf numFmtId="0" fontId="34" fillId="0" borderId="0" xfId="19" applyNumberFormat="1" applyFont="1" applyFill="1" applyBorder="1" applyAlignment="1" applyProtection="1">
      <alignment vertical="center" wrapText="1"/>
    </xf>
    <xf numFmtId="0" fontId="36" fillId="0" borderId="0" xfId="19" applyFont="1" applyAlignment="1">
      <alignment wrapText="1"/>
    </xf>
    <xf numFmtId="4" fontId="41" fillId="27" borderId="8" xfId="19" applyNumberFormat="1" applyFont="1" applyFill="1" applyBorder="1" applyAlignment="1" applyProtection="1">
      <alignment vertical="center"/>
    </xf>
    <xf numFmtId="4" fontId="40" fillId="0" borderId="7" xfId="19" applyNumberFormat="1" applyFont="1" applyFill="1" applyBorder="1" applyAlignment="1" applyProtection="1">
      <alignment horizontal="left" vertical="center" wrapText="1"/>
    </xf>
    <xf numFmtId="4" fontId="41" fillId="0" borderId="8" xfId="19" applyNumberFormat="1" applyFont="1" applyFill="1" applyBorder="1" applyAlignment="1" applyProtection="1">
      <alignment vertical="center" wrapText="1"/>
    </xf>
    <xf numFmtId="4" fontId="40" fillId="0" borderId="7" xfId="19" quotePrefix="1" applyNumberFormat="1" applyFont="1" applyFill="1" applyBorder="1" applyAlignment="1">
      <alignment horizontal="left" vertical="center"/>
    </xf>
    <xf numFmtId="4" fontId="40" fillId="0" borderId="7" xfId="19" quotePrefix="1" applyNumberFormat="1" applyFont="1" applyFill="1" applyBorder="1" applyAlignment="1" applyProtection="1">
      <alignment horizontal="left" vertical="center" wrapText="1"/>
    </xf>
    <xf numFmtId="0" fontId="24" fillId="0" borderId="4" xfId="0" applyFont="1" applyFill="1" applyBorder="1" applyAlignment="1">
      <alignment horizontal="center"/>
    </xf>
    <xf numFmtId="0" fontId="16" fillId="0" borderId="0" xfId="0" applyFont="1" applyFill="1" applyAlignment="1" applyProtection="1">
      <alignment horizontal="center" vertical="center" wrapText="1"/>
    </xf>
    <xf numFmtId="0" fontId="32" fillId="0" borderId="0" xfId="20" applyFont="1" applyAlignment="1">
      <alignment horizontal="center" vertical="center" wrapText="1"/>
    </xf>
    <xf numFmtId="0" fontId="39" fillId="0" borderId="0" xfId="20" applyFont="1" applyAlignment="1">
      <alignment horizontal="center" vertical="center" wrapText="1"/>
    </xf>
    <xf numFmtId="0" fontId="56" fillId="18" borderId="0" xfId="0" applyFont="1" applyFill="1" applyBorder="1" applyAlignment="1" applyProtection="1">
      <alignment horizontal="left" vertical="center" wrapText="1"/>
    </xf>
    <xf numFmtId="0" fontId="22" fillId="14" borderId="4" xfId="0" applyFont="1" applyFill="1" applyBorder="1" applyAlignment="1" applyProtection="1">
      <alignment horizontal="left" vertical="center" wrapText="1"/>
    </xf>
    <xf numFmtId="0" fontId="20" fillId="17" borderId="4" xfId="0" applyFont="1" applyFill="1" applyBorder="1" applyAlignment="1" applyProtection="1">
      <alignment horizontal="left" vertical="center" wrapText="1"/>
    </xf>
    <xf numFmtId="0" fontId="20" fillId="15" borderId="4" xfId="0" applyFont="1" applyFill="1" applyBorder="1" applyAlignment="1" applyProtection="1">
      <alignment horizontal="left" vertical="center" wrapText="1"/>
    </xf>
    <xf numFmtId="0" fontId="20" fillId="17" borderId="2" xfId="0" applyFont="1" applyFill="1" applyBorder="1" applyAlignment="1" applyProtection="1">
      <alignment horizontal="left" vertical="center" wrapText="1"/>
    </xf>
    <xf numFmtId="0" fontId="20" fillId="17" borderId="3" xfId="0" applyFont="1" applyFill="1" applyBorder="1" applyAlignment="1" applyProtection="1">
      <alignment horizontal="left" vertical="center" wrapText="1"/>
    </xf>
    <xf numFmtId="0" fontId="20" fillId="17" borderId="5" xfId="0" applyFont="1" applyFill="1" applyBorder="1" applyAlignment="1" applyProtection="1">
      <alignment horizontal="left" vertical="center" wrapText="1"/>
    </xf>
    <xf numFmtId="0" fontId="20" fillId="16" borderId="4" xfId="0" applyFont="1" applyFill="1" applyBorder="1" applyAlignment="1" applyProtection="1">
      <alignment horizontal="left" vertical="center" wrapText="1"/>
    </xf>
    <xf numFmtId="0" fontId="22" fillId="14" borderId="2" xfId="0" applyFont="1" applyFill="1" applyBorder="1" applyAlignment="1" applyProtection="1">
      <alignment horizontal="left" vertical="center" wrapText="1"/>
    </xf>
    <xf numFmtId="0" fontId="22" fillId="14" borderId="3" xfId="0" applyFont="1" applyFill="1" applyBorder="1" applyAlignment="1" applyProtection="1">
      <alignment horizontal="left" vertical="center" wrapText="1"/>
    </xf>
    <xf numFmtId="0" fontId="22" fillId="14" borderId="5" xfId="0" applyFont="1" applyFill="1" applyBorder="1" applyAlignment="1" applyProtection="1">
      <alignment horizontal="left" vertical="center" wrapText="1"/>
    </xf>
    <xf numFmtId="0" fontId="20" fillId="10" borderId="4" xfId="0" applyFont="1" applyFill="1" applyBorder="1" applyAlignment="1" applyProtection="1">
      <alignment horizontal="center" vertical="center" wrapText="1"/>
    </xf>
    <xf numFmtId="0" fontId="20" fillId="11" borderId="4" xfId="0" applyFont="1" applyFill="1" applyBorder="1" applyAlignment="1" applyProtection="1">
      <alignment horizontal="left" vertical="center" wrapText="1"/>
    </xf>
    <xf numFmtId="0" fontId="20" fillId="23" borderId="4" xfId="0" applyFont="1" applyFill="1" applyBorder="1" applyAlignment="1" applyProtection="1">
      <alignment horizontal="left" vertical="center" wrapText="1" indent="1"/>
    </xf>
  </cellXfs>
  <cellStyles count="2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rmal" xfId="14"/>
    <cellStyle name="Normalno" xfId="0" builtinId="0" customBuiltin="1"/>
    <cellStyle name="Normalno 2" xfId="19"/>
    <cellStyle name="Normalno 3" xfId="20"/>
    <cellStyle name="Note" xfId="15"/>
    <cellStyle name="Obično_List4" xfId="21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J10" sqref="J10"/>
    </sheetView>
  </sheetViews>
  <sheetFormatPr defaultColWidth="9.140625" defaultRowHeight="15"/>
  <cols>
    <col min="1" max="4" width="9.140625" style="123"/>
    <col min="5" max="10" width="25.28515625" style="123" customWidth="1"/>
    <col min="11" max="16384" width="9.140625" style="123"/>
  </cols>
  <sheetData>
    <row r="1" spans="1:10" ht="42" customHeight="1">
      <c r="A1" s="311" t="s">
        <v>293</v>
      </c>
      <c r="B1" s="311"/>
      <c r="C1" s="311"/>
      <c r="D1" s="311"/>
      <c r="E1" s="311"/>
      <c r="F1" s="311"/>
      <c r="G1" s="311"/>
      <c r="H1" s="311"/>
      <c r="I1" s="311"/>
      <c r="J1" s="311"/>
    </row>
    <row r="2" spans="1:10" ht="18">
      <c r="A2" s="124"/>
      <c r="B2" s="124"/>
      <c r="C2" s="124"/>
      <c r="D2" s="124"/>
      <c r="E2" s="124"/>
      <c r="F2" s="124"/>
      <c r="G2" s="124"/>
      <c r="H2" s="124"/>
      <c r="I2" s="124"/>
      <c r="J2" s="124"/>
    </row>
    <row r="3" spans="1:10" ht="15.75">
      <c r="A3" s="311" t="s">
        <v>0</v>
      </c>
      <c r="B3" s="311"/>
      <c r="C3" s="311"/>
      <c r="D3" s="311"/>
      <c r="E3" s="311"/>
      <c r="F3" s="311"/>
      <c r="G3" s="311"/>
      <c r="H3" s="311"/>
      <c r="I3" s="312"/>
      <c r="J3" s="312"/>
    </row>
    <row r="4" spans="1:10" ht="18">
      <c r="A4" s="124"/>
      <c r="B4" s="124"/>
      <c r="C4" s="124"/>
      <c r="D4" s="124"/>
      <c r="E4" s="124"/>
      <c r="F4" s="124"/>
      <c r="G4" s="124"/>
      <c r="H4" s="124"/>
      <c r="I4" s="125"/>
      <c r="J4" s="125"/>
    </row>
    <row r="5" spans="1:10" ht="15.75">
      <c r="A5" s="311" t="s">
        <v>1</v>
      </c>
      <c r="B5" s="313"/>
      <c r="C5" s="313"/>
      <c r="D5" s="313"/>
      <c r="E5" s="313"/>
      <c r="F5" s="313"/>
      <c r="G5" s="313"/>
      <c r="H5" s="313"/>
      <c r="I5" s="313"/>
      <c r="J5" s="313"/>
    </row>
    <row r="6" spans="1:10" ht="18">
      <c r="A6" s="126"/>
      <c r="B6" s="127"/>
      <c r="C6" s="127"/>
      <c r="D6" s="127"/>
      <c r="E6" s="128"/>
      <c r="F6" s="129"/>
      <c r="G6" s="129"/>
      <c r="H6" s="129"/>
      <c r="I6" s="129"/>
      <c r="J6" s="130" t="s">
        <v>215</v>
      </c>
    </row>
    <row r="7" spans="1:10" ht="25.5">
      <c r="A7" s="131"/>
      <c r="B7" s="132"/>
      <c r="C7" s="132"/>
      <c r="D7" s="133"/>
      <c r="E7" s="134"/>
      <c r="F7" s="135" t="s">
        <v>294</v>
      </c>
      <c r="G7" s="135" t="s">
        <v>295</v>
      </c>
      <c r="H7" s="135" t="s">
        <v>296</v>
      </c>
      <c r="I7" s="135" t="s">
        <v>273</v>
      </c>
      <c r="J7" s="135" t="s">
        <v>297</v>
      </c>
    </row>
    <row r="8" spans="1:10">
      <c r="A8" s="303" t="s">
        <v>3</v>
      </c>
      <c r="B8" s="295"/>
      <c r="C8" s="295"/>
      <c r="D8" s="295"/>
      <c r="E8" s="314"/>
      <c r="F8" s="136">
        <f>F9+F10</f>
        <v>3380733.8</v>
      </c>
      <c r="G8" s="136">
        <f t="shared" ref="G8:J8" si="0">G9+G10</f>
        <v>3243292</v>
      </c>
      <c r="H8" s="136">
        <f>H9+H10</f>
        <v>3845475</v>
      </c>
      <c r="I8" s="136">
        <f t="shared" si="0"/>
        <v>3899475</v>
      </c>
      <c r="J8" s="136">
        <f t="shared" si="0"/>
        <v>3899475</v>
      </c>
    </row>
    <row r="9" spans="1:10">
      <c r="A9" s="315" t="s">
        <v>222</v>
      </c>
      <c r="B9" s="316"/>
      <c r="C9" s="316"/>
      <c r="D9" s="316"/>
      <c r="E9" s="310"/>
      <c r="F9" s="137">
        <v>3380733.8</v>
      </c>
      <c r="G9" s="137">
        <v>3243292</v>
      </c>
      <c r="H9" s="137">
        <v>3845475</v>
      </c>
      <c r="I9" s="137">
        <v>3899475</v>
      </c>
      <c r="J9" s="137">
        <v>3899475</v>
      </c>
    </row>
    <row r="10" spans="1:10">
      <c r="A10" s="317" t="s">
        <v>223</v>
      </c>
      <c r="B10" s="310"/>
      <c r="C10" s="310"/>
      <c r="D10" s="310"/>
      <c r="E10" s="310"/>
      <c r="F10" s="137">
        <v>0</v>
      </c>
      <c r="G10" s="137">
        <v>0</v>
      </c>
      <c r="H10" s="137">
        <v>0</v>
      </c>
      <c r="I10" s="137">
        <v>0</v>
      </c>
      <c r="J10" s="137">
        <v>0</v>
      </c>
    </row>
    <row r="11" spans="1:10">
      <c r="A11" s="138" t="s">
        <v>4</v>
      </c>
      <c r="B11" s="139"/>
      <c r="C11" s="139"/>
      <c r="D11" s="139"/>
      <c r="E11" s="139"/>
      <c r="F11" s="136">
        <f>F12+F13</f>
        <v>3327700.1900000004</v>
      </c>
      <c r="G11" s="136">
        <f t="shared" ref="G11:J11" si="1">G12+G13</f>
        <v>3301292</v>
      </c>
      <c r="H11" s="136">
        <f t="shared" si="1"/>
        <v>3899475</v>
      </c>
      <c r="I11" s="136">
        <f t="shared" si="1"/>
        <v>3899475</v>
      </c>
      <c r="J11" s="136">
        <f t="shared" si="1"/>
        <v>3899475</v>
      </c>
    </row>
    <row r="12" spans="1:10">
      <c r="A12" s="318" t="s">
        <v>224</v>
      </c>
      <c r="B12" s="316"/>
      <c r="C12" s="316"/>
      <c r="D12" s="316"/>
      <c r="E12" s="316"/>
      <c r="F12" s="137">
        <v>3151018.18</v>
      </c>
      <c r="G12" s="137">
        <v>3181162</v>
      </c>
      <c r="H12" s="137">
        <v>3844695</v>
      </c>
      <c r="I12" s="137">
        <v>3844695</v>
      </c>
      <c r="J12" s="140">
        <v>3844695</v>
      </c>
    </row>
    <row r="13" spans="1:10">
      <c r="A13" s="309" t="s">
        <v>225</v>
      </c>
      <c r="B13" s="310"/>
      <c r="C13" s="310"/>
      <c r="D13" s="310"/>
      <c r="E13" s="310"/>
      <c r="F13" s="141">
        <v>176682.01</v>
      </c>
      <c r="G13" s="141">
        <v>120130</v>
      </c>
      <c r="H13" s="141">
        <v>54780</v>
      </c>
      <c r="I13" s="141">
        <v>54780</v>
      </c>
      <c r="J13" s="140">
        <v>54780</v>
      </c>
    </row>
    <row r="14" spans="1:10">
      <c r="A14" s="294" t="s">
        <v>5</v>
      </c>
      <c r="B14" s="295"/>
      <c r="C14" s="295"/>
      <c r="D14" s="295"/>
      <c r="E14" s="295"/>
      <c r="F14" s="136">
        <f>F8-F11</f>
        <v>53033.609999999404</v>
      </c>
      <c r="G14" s="136">
        <f t="shared" ref="G14:J14" si="2">G8-G11</f>
        <v>-58000</v>
      </c>
      <c r="H14" s="136">
        <f>H8-H11</f>
        <v>-54000</v>
      </c>
      <c r="I14" s="136">
        <f t="shared" si="2"/>
        <v>0</v>
      </c>
      <c r="J14" s="136">
        <f t="shared" si="2"/>
        <v>0</v>
      </c>
    </row>
    <row r="15" spans="1:10" ht="18">
      <c r="A15" s="142"/>
      <c r="B15" s="143"/>
      <c r="C15" s="143"/>
      <c r="D15" s="143"/>
      <c r="E15" s="143"/>
      <c r="F15" s="143"/>
      <c r="G15" s="143"/>
      <c r="H15" s="144"/>
      <c r="I15" s="144"/>
      <c r="J15" s="144"/>
    </row>
    <row r="16" spans="1:10" ht="15.75">
      <c r="A16" s="296" t="s">
        <v>6</v>
      </c>
      <c r="B16" s="297"/>
      <c r="C16" s="297"/>
      <c r="D16" s="297"/>
      <c r="E16" s="297"/>
      <c r="F16" s="297"/>
      <c r="G16" s="297"/>
      <c r="H16" s="297"/>
      <c r="I16" s="297"/>
      <c r="J16" s="297"/>
    </row>
    <row r="17" spans="1:10" ht="18">
      <c r="A17" s="142"/>
      <c r="B17" s="143"/>
      <c r="C17" s="143"/>
      <c r="D17" s="143"/>
      <c r="E17" s="143"/>
      <c r="F17" s="143"/>
      <c r="G17" s="143"/>
      <c r="H17" s="144"/>
      <c r="I17" s="144"/>
      <c r="J17" s="144"/>
    </row>
    <row r="18" spans="1:10" ht="25.5">
      <c r="A18" s="145"/>
      <c r="B18" s="146"/>
      <c r="C18" s="146"/>
      <c r="D18" s="147"/>
      <c r="E18" s="148"/>
      <c r="F18" s="135" t="s">
        <v>294</v>
      </c>
      <c r="G18" s="135" t="s">
        <v>295</v>
      </c>
      <c r="H18" s="135" t="s">
        <v>296</v>
      </c>
      <c r="I18" s="135" t="s">
        <v>273</v>
      </c>
      <c r="J18" s="135" t="s">
        <v>297</v>
      </c>
    </row>
    <row r="19" spans="1:10">
      <c r="A19" s="309" t="s">
        <v>226</v>
      </c>
      <c r="B19" s="310"/>
      <c r="C19" s="310"/>
      <c r="D19" s="310"/>
      <c r="E19" s="310"/>
      <c r="F19" s="141">
        <v>0</v>
      </c>
      <c r="G19" s="141">
        <v>0</v>
      </c>
      <c r="H19" s="141">
        <v>0</v>
      </c>
      <c r="I19" s="141">
        <v>0</v>
      </c>
      <c r="J19" s="140">
        <v>0</v>
      </c>
    </row>
    <row r="20" spans="1:10">
      <c r="A20" s="309" t="s">
        <v>227</v>
      </c>
      <c r="B20" s="310"/>
      <c r="C20" s="310"/>
      <c r="D20" s="310"/>
      <c r="E20" s="310"/>
      <c r="F20" s="141">
        <v>0</v>
      </c>
      <c r="G20" s="141">
        <v>0</v>
      </c>
      <c r="H20" s="141">
        <v>0</v>
      </c>
      <c r="I20" s="141">
        <v>0</v>
      </c>
      <c r="J20" s="140">
        <v>0</v>
      </c>
    </row>
    <row r="21" spans="1:10">
      <c r="A21" s="294" t="s">
        <v>7</v>
      </c>
      <c r="B21" s="295"/>
      <c r="C21" s="295"/>
      <c r="D21" s="295"/>
      <c r="E21" s="295"/>
      <c r="F21" s="136">
        <f>F19-F20</f>
        <v>0</v>
      </c>
      <c r="G21" s="136">
        <f t="shared" ref="G21:J21" si="3">G19-G20</f>
        <v>0</v>
      </c>
      <c r="H21" s="136">
        <f t="shared" si="3"/>
        <v>0</v>
      </c>
      <c r="I21" s="136">
        <f t="shared" si="3"/>
        <v>0</v>
      </c>
      <c r="J21" s="136">
        <f t="shared" si="3"/>
        <v>0</v>
      </c>
    </row>
    <row r="22" spans="1:10">
      <c r="A22" s="294" t="s">
        <v>9</v>
      </c>
      <c r="B22" s="295"/>
      <c r="C22" s="295"/>
      <c r="D22" s="295"/>
      <c r="E22" s="295"/>
      <c r="F22" s="136">
        <f>F14+F21</f>
        <v>53033.609999999404</v>
      </c>
      <c r="G22" s="136">
        <f t="shared" ref="G22:J22" si="4">G14+G21</f>
        <v>-58000</v>
      </c>
      <c r="H22" s="136">
        <f t="shared" si="4"/>
        <v>-54000</v>
      </c>
      <c r="I22" s="136">
        <f t="shared" si="4"/>
        <v>0</v>
      </c>
      <c r="J22" s="136">
        <f t="shared" si="4"/>
        <v>0</v>
      </c>
    </row>
    <row r="23" spans="1:10" ht="18">
      <c r="A23" s="149"/>
      <c r="B23" s="143"/>
      <c r="C23" s="143"/>
      <c r="D23" s="143"/>
      <c r="E23" s="143"/>
      <c r="F23" s="143"/>
      <c r="G23" s="143"/>
      <c r="H23" s="144"/>
      <c r="I23" s="144"/>
      <c r="J23" s="144"/>
    </row>
    <row r="24" spans="1:10" ht="15.75">
      <c r="A24" s="296" t="s">
        <v>228</v>
      </c>
      <c r="B24" s="297"/>
      <c r="C24" s="297"/>
      <c r="D24" s="297"/>
      <c r="E24" s="297"/>
      <c r="F24" s="297"/>
      <c r="G24" s="297"/>
      <c r="H24" s="297"/>
      <c r="I24" s="297"/>
      <c r="J24" s="297"/>
    </row>
    <row r="25" spans="1:10" ht="15.75">
      <c r="A25" s="150"/>
      <c r="B25" s="151"/>
      <c r="C25" s="151"/>
      <c r="D25" s="151"/>
      <c r="E25" s="151"/>
      <c r="F25" s="151"/>
      <c r="G25" s="151"/>
      <c r="H25" s="151"/>
      <c r="I25" s="151"/>
      <c r="J25" s="151"/>
    </row>
    <row r="26" spans="1:10" ht="25.5">
      <c r="A26" s="145"/>
      <c r="B26" s="146"/>
      <c r="C26" s="146"/>
      <c r="D26" s="147"/>
      <c r="E26" s="148"/>
      <c r="F26" s="135" t="s">
        <v>294</v>
      </c>
      <c r="G26" s="135" t="s">
        <v>295</v>
      </c>
      <c r="H26" s="135" t="s">
        <v>296</v>
      </c>
      <c r="I26" s="135" t="s">
        <v>273</v>
      </c>
      <c r="J26" s="135" t="s">
        <v>297</v>
      </c>
    </row>
    <row r="27" spans="1:10" ht="15" customHeight="1">
      <c r="A27" s="298" t="s">
        <v>229</v>
      </c>
      <c r="B27" s="299"/>
      <c r="C27" s="299"/>
      <c r="D27" s="299"/>
      <c r="E27" s="300"/>
      <c r="F27" s="152">
        <v>79481.13</v>
      </c>
      <c r="G27" s="152">
        <v>58000</v>
      </c>
      <c r="H27" s="152">
        <v>54000</v>
      </c>
      <c r="I27" s="152">
        <v>0</v>
      </c>
      <c r="J27" s="153">
        <v>0</v>
      </c>
    </row>
    <row r="28" spans="1:10" ht="15" customHeight="1">
      <c r="A28" s="294" t="s">
        <v>230</v>
      </c>
      <c r="B28" s="301"/>
      <c r="C28" s="301"/>
      <c r="D28" s="301"/>
      <c r="E28" s="302"/>
      <c r="F28" s="154">
        <f>F22+F27</f>
        <v>132514.73999999941</v>
      </c>
      <c r="G28" s="154">
        <f t="shared" ref="G28:J28" si="5">G22+G27</f>
        <v>0</v>
      </c>
      <c r="H28" s="154">
        <f t="shared" si="5"/>
        <v>0</v>
      </c>
      <c r="I28" s="154">
        <f t="shared" si="5"/>
        <v>0</v>
      </c>
      <c r="J28" s="155">
        <f t="shared" si="5"/>
        <v>0</v>
      </c>
    </row>
    <row r="29" spans="1:10" ht="45" customHeight="1">
      <c r="A29" s="303" t="s">
        <v>231</v>
      </c>
      <c r="B29" s="304"/>
      <c r="C29" s="304"/>
      <c r="D29" s="304"/>
      <c r="E29" s="305"/>
      <c r="F29" s="154">
        <f>F14+F21+F27-F28</f>
        <v>0</v>
      </c>
      <c r="G29" s="154">
        <f t="shared" ref="G29:J29" si="6">G14+G21+G27-G28</f>
        <v>0</v>
      </c>
      <c r="H29" s="154">
        <f t="shared" si="6"/>
        <v>0</v>
      </c>
      <c r="I29" s="154">
        <f t="shared" si="6"/>
        <v>0</v>
      </c>
      <c r="J29" s="155">
        <f t="shared" si="6"/>
        <v>0</v>
      </c>
    </row>
    <row r="30" spans="1:10" ht="15" customHeight="1">
      <c r="A30" s="213"/>
      <c r="B30" s="156"/>
      <c r="C30" s="156"/>
      <c r="D30" s="156"/>
      <c r="E30" s="156"/>
      <c r="F30" s="156"/>
      <c r="G30" s="156"/>
      <c r="H30" s="156"/>
      <c r="I30" s="156"/>
      <c r="J30" s="156"/>
    </row>
    <row r="31" spans="1:10" ht="15.75">
      <c r="A31" s="306" t="s">
        <v>232</v>
      </c>
      <c r="B31" s="306"/>
      <c r="C31" s="306"/>
      <c r="D31" s="306"/>
      <c r="E31" s="306"/>
      <c r="F31" s="306"/>
      <c r="G31" s="306"/>
      <c r="H31" s="306"/>
      <c r="I31" s="306"/>
      <c r="J31" s="306"/>
    </row>
    <row r="32" spans="1:10" ht="18">
      <c r="A32" s="157"/>
      <c r="B32" s="158"/>
      <c r="C32" s="158"/>
      <c r="D32" s="158"/>
      <c r="E32" s="158"/>
      <c r="F32" s="158"/>
      <c r="G32" s="158"/>
      <c r="H32" s="159"/>
      <c r="I32" s="159"/>
      <c r="J32" s="159"/>
    </row>
    <row r="33" spans="1:10" ht="25.5">
      <c r="A33" s="160"/>
      <c r="B33" s="161"/>
      <c r="C33" s="161"/>
      <c r="D33" s="162"/>
      <c r="E33" s="163"/>
      <c r="F33" s="135" t="s">
        <v>294</v>
      </c>
      <c r="G33" s="135" t="s">
        <v>295</v>
      </c>
      <c r="H33" s="135" t="s">
        <v>296</v>
      </c>
      <c r="I33" s="135" t="s">
        <v>273</v>
      </c>
      <c r="J33" s="135" t="s">
        <v>297</v>
      </c>
    </row>
    <row r="34" spans="1:10">
      <c r="A34" s="298" t="s">
        <v>229</v>
      </c>
      <c r="B34" s="299"/>
      <c r="C34" s="299"/>
      <c r="D34" s="299"/>
      <c r="E34" s="300"/>
      <c r="F34" s="152">
        <v>0</v>
      </c>
      <c r="G34" s="152">
        <f>F37</f>
        <v>0</v>
      </c>
      <c r="H34" s="152">
        <f>G37</f>
        <v>0</v>
      </c>
      <c r="I34" s="152">
        <f>H37</f>
        <v>0</v>
      </c>
      <c r="J34" s="153">
        <f>I37</f>
        <v>0</v>
      </c>
    </row>
    <row r="35" spans="1:10" ht="28.5" customHeight="1">
      <c r="A35" s="298" t="s">
        <v>8</v>
      </c>
      <c r="B35" s="299"/>
      <c r="C35" s="299"/>
      <c r="D35" s="299"/>
      <c r="E35" s="300"/>
      <c r="F35" s="152">
        <v>0</v>
      </c>
      <c r="G35" s="152">
        <v>0</v>
      </c>
      <c r="H35" s="152">
        <v>0</v>
      </c>
      <c r="I35" s="152">
        <v>0</v>
      </c>
      <c r="J35" s="153">
        <v>0</v>
      </c>
    </row>
    <row r="36" spans="1:10">
      <c r="A36" s="298" t="s">
        <v>233</v>
      </c>
      <c r="B36" s="307"/>
      <c r="C36" s="307"/>
      <c r="D36" s="307"/>
      <c r="E36" s="308"/>
      <c r="F36" s="152">
        <v>0</v>
      </c>
      <c r="G36" s="152">
        <v>0</v>
      </c>
      <c r="H36" s="152">
        <v>0</v>
      </c>
      <c r="I36" s="152">
        <v>0</v>
      </c>
      <c r="J36" s="153">
        <v>0</v>
      </c>
    </row>
    <row r="37" spans="1:10" ht="15" customHeight="1">
      <c r="A37" s="294" t="s">
        <v>230</v>
      </c>
      <c r="B37" s="295"/>
      <c r="C37" s="295"/>
      <c r="D37" s="295"/>
      <c r="E37" s="295"/>
      <c r="F37" s="164">
        <f>F34-F35+F36</f>
        <v>0</v>
      </c>
      <c r="G37" s="164">
        <f t="shared" ref="G37:J37" si="7">G34-G35+G36</f>
        <v>0</v>
      </c>
      <c r="H37" s="164">
        <f t="shared" si="7"/>
        <v>0</v>
      </c>
      <c r="I37" s="164">
        <f t="shared" si="7"/>
        <v>0</v>
      </c>
      <c r="J37" s="165">
        <f t="shared" si="7"/>
        <v>0</v>
      </c>
    </row>
    <row r="38" spans="1:10" ht="17.25" customHeight="1">
      <c r="A38" s="166"/>
      <c r="B38" s="166"/>
      <c r="C38" s="166"/>
      <c r="D38" s="166"/>
      <c r="E38" s="166"/>
      <c r="F38" s="166"/>
      <c r="G38" s="166"/>
      <c r="H38" s="166"/>
      <c r="I38" s="166"/>
      <c r="J38" s="166"/>
    </row>
    <row r="39" spans="1:10">
      <c r="A39" s="292"/>
      <c r="B39" s="293"/>
      <c r="C39" s="293"/>
      <c r="D39" s="293"/>
      <c r="E39" s="293"/>
      <c r="F39" s="293"/>
      <c r="G39" s="293"/>
      <c r="H39" s="293"/>
      <c r="I39" s="293"/>
      <c r="J39" s="293"/>
    </row>
    <row r="40" spans="1:10" ht="9" customHeight="1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7"/>
  <sheetViews>
    <sheetView topLeftCell="A35" zoomScale="90" zoomScaleNormal="90" zoomScaleSheetLayoutView="80" workbookViewId="0">
      <selection activeCell="H124" sqref="H124"/>
    </sheetView>
  </sheetViews>
  <sheetFormatPr defaultRowHeight="15"/>
  <cols>
    <col min="1" max="1" width="7.85546875" customWidth="1"/>
    <col min="2" max="2" width="8.85546875" customWidth="1"/>
    <col min="3" max="3" width="12" customWidth="1"/>
    <col min="4" max="4" width="9" customWidth="1"/>
    <col min="5" max="10" width="26.7109375" customWidth="1"/>
    <col min="11" max="11" width="12.42578125" customWidth="1"/>
    <col min="12" max="12" width="13.42578125" customWidth="1"/>
    <col min="13" max="13" width="11.7109375" bestFit="1" customWidth="1"/>
    <col min="14" max="58" width="9" customWidth="1"/>
    <col min="59" max="1018" width="12.140625" customWidth="1"/>
    <col min="1019" max="1019" width="9.140625" customWidth="1"/>
  </cols>
  <sheetData>
    <row r="1" spans="1:58" ht="42" customHeight="1">
      <c r="A1" s="320" t="s">
        <v>293</v>
      </c>
      <c r="B1" s="320"/>
      <c r="C1" s="320"/>
      <c r="D1" s="320"/>
      <c r="E1" s="320"/>
      <c r="F1" s="320"/>
      <c r="G1" s="320"/>
      <c r="H1" s="320"/>
      <c r="I1" s="320"/>
      <c r="J1" s="320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</row>
    <row r="2" spans="1:58" ht="18" customHeight="1">
      <c r="A2" s="1"/>
      <c r="B2" s="1"/>
      <c r="C2" s="1"/>
      <c r="D2" s="1"/>
      <c r="E2" s="1"/>
      <c r="F2" s="1"/>
      <c r="G2" s="1"/>
      <c r="H2" s="1"/>
      <c r="I2" s="1"/>
      <c r="J2" s="1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</row>
    <row r="3" spans="1:58" ht="15.75" customHeight="1">
      <c r="A3" s="320" t="s">
        <v>0</v>
      </c>
      <c r="B3" s="320"/>
      <c r="C3" s="320"/>
      <c r="D3" s="320"/>
      <c r="E3" s="320"/>
      <c r="F3" s="320"/>
      <c r="G3" s="320"/>
      <c r="H3" s="320"/>
      <c r="I3" s="320"/>
      <c r="J3" s="320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</row>
    <row r="4" spans="1:58" ht="18">
      <c r="A4" s="1"/>
      <c r="B4" s="1"/>
      <c r="C4" s="1"/>
      <c r="D4" s="1"/>
      <c r="E4" s="1"/>
      <c r="F4" s="1"/>
      <c r="G4" s="1"/>
      <c r="H4" s="1"/>
      <c r="I4" s="2"/>
      <c r="J4" s="2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</row>
    <row r="5" spans="1:58" ht="18" customHeight="1">
      <c r="A5" s="320" t="s">
        <v>10</v>
      </c>
      <c r="B5" s="320"/>
      <c r="C5" s="320"/>
      <c r="D5" s="320"/>
      <c r="E5" s="320"/>
      <c r="F5" s="320"/>
      <c r="G5" s="320"/>
      <c r="H5" s="320"/>
      <c r="I5" s="320"/>
      <c r="J5" s="320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</row>
    <row r="6" spans="1:58" ht="18">
      <c r="A6" s="1"/>
      <c r="B6" s="1"/>
      <c r="C6" s="1"/>
      <c r="D6" s="1"/>
      <c r="E6" s="1"/>
      <c r="F6" s="1"/>
      <c r="G6" s="1"/>
      <c r="H6" s="1"/>
      <c r="I6" s="2"/>
      <c r="J6" s="2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</row>
    <row r="7" spans="1:58" ht="15.75" customHeight="1">
      <c r="A7" s="320" t="s">
        <v>234</v>
      </c>
      <c r="B7" s="320"/>
      <c r="C7" s="320"/>
      <c r="D7" s="320"/>
      <c r="E7" s="320"/>
      <c r="F7" s="320"/>
      <c r="G7" s="320"/>
      <c r="H7" s="320"/>
      <c r="I7" s="320"/>
      <c r="J7" s="320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</row>
    <row r="8" spans="1:58" ht="18">
      <c r="A8" s="1"/>
      <c r="B8" s="1"/>
      <c r="C8" s="1"/>
      <c r="D8" s="1"/>
      <c r="E8" s="1"/>
      <c r="F8" s="1"/>
      <c r="G8" s="1"/>
      <c r="H8" s="1"/>
      <c r="I8" s="2"/>
      <c r="J8" s="117" t="s">
        <v>215</v>
      </c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</row>
    <row r="9" spans="1:58">
      <c r="A9" s="3" t="s">
        <v>11</v>
      </c>
      <c r="B9" s="4" t="s">
        <v>12</v>
      </c>
      <c r="C9" s="4" t="s">
        <v>13</v>
      </c>
      <c r="D9" s="4" t="s">
        <v>14</v>
      </c>
      <c r="E9" s="4" t="s">
        <v>16</v>
      </c>
      <c r="F9" s="4" t="s">
        <v>299</v>
      </c>
      <c r="G9" s="3" t="s">
        <v>300</v>
      </c>
      <c r="H9" s="3" t="s">
        <v>301</v>
      </c>
      <c r="I9" s="3" t="s">
        <v>272</v>
      </c>
      <c r="J9" s="3" t="s">
        <v>302</v>
      </c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</row>
    <row r="10" spans="1:58" ht="15.75" customHeight="1">
      <c r="A10" s="5">
        <v>6</v>
      </c>
      <c r="B10" s="5"/>
      <c r="C10" s="5"/>
      <c r="D10" s="5"/>
      <c r="E10" s="5" t="s">
        <v>17</v>
      </c>
      <c r="F10" s="6">
        <f>F11+F22+F26+F29+F35+F39</f>
        <v>3380733.8000000003</v>
      </c>
      <c r="G10" s="6">
        <f>G11+G22+G26+G29+G35+G39</f>
        <v>3243292</v>
      </c>
      <c r="H10" s="6">
        <f>H11+H22+H26+H29+H35+H39</f>
        <v>3899475</v>
      </c>
      <c r="I10" s="6">
        <f t="shared" ref="I10:J10" si="0">I11+I22+I26+I29+I35+I39</f>
        <v>3899475</v>
      </c>
      <c r="J10" s="6">
        <f t="shared" si="0"/>
        <v>3899475</v>
      </c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</row>
    <row r="11" spans="1:58" s="98" customFormat="1" ht="38.25">
      <c r="A11" s="220"/>
      <c r="B11" s="220">
        <v>63</v>
      </c>
      <c r="C11" s="220"/>
      <c r="D11" s="220"/>
      <c r="E11" s="220" t="s">
        <v>18</v>
      </c>
      <c r="F11" s="221">
        <f>F12+F14+F17+F19</f>
        <v>2779202.64</v>
      </c>
      <c r="G11" s="221">
        <f>G12+G14+G17+G19</f>
        <v>2731740</v>
      </c>
      <c r="H11" s="221">
        <v>3256545</v>
      </c>
      <c r="I11" s="221">
        <f>I12+I14+I17+I19</f>
        <v>3256545</v>
      </c>
      <c r="J11" s="221">
        <f t="shared" ref="J11" si="1">J12+J14+J17+J19</f>
        <v>3256545</v>
      </c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</row>
    <row r="12" spans="1:58" s="98" customFormat="1" ht="38.25" hidden="1">
      <c r="A12" s="222"/>
      <c r="B12" s="222"/>
      <c r="C12" s="222">
        <v>632</v>
      </c>
      <c r="D12" s="222"/>
      <c r="E12" s="222" t="s">
        <v>19</v>
      </c>
      <c r="F12" s="223">
        <f t="shared" ref="F12:J12" si="2">F13</f>
        <v>61493.599999999999</v>
      </c>
      <c r="G12" s="223">
        <f t="shared" si="2"/>
        <v>5000</v>
      </c>
      <c r="H12" s="223">
        <f t="shared" si="2"/>
        <v>5000</v>
      </c>
      <c r="I12" s="223">
        <f t="shared" si="2"/>
        <v>30000</v>
      </c>
      <c r="J12" s="223">
        <f t="shared" si="2"/>
        <v>30000</v>
      </c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</row>
    <row r="13" spans="1:58" s="98" customFormat="1" ht="25.5" hidden="1">
      <c r="A13" s="224"/>
      <c r="B13" s="225"/>
      <c r="C13" s="225"/>
      <c r="D13" s="225">
        <v>6323</v>
      </c>
      <c r="E13" s="225" t="s">
        <v>20</v>
      </c>
      <c r="F13" s="226">
        <v>61493.599999999999</v>
      </c>
      <c r="G13" s="226">
        <v>5000</v>
      </c>
      <c r="H13" s="226">
        <v>5000</v>
      </c>
      <c r="I13" s="226">
        <v>30000</v>
      </c>
      <c r="J13" s="226">
        <v>30000</v>
      </c>
      <c r="M13" s="106"/>
    </row>
    <row r="14" spans="1:58" s="98" customFormat="1" ht="38.25" hidden="1">
      <c r="A14" s="222"/>
      <c r="B14" s="222"/>
      <c r="C14" s="222">
        <v>636</v>
      </c>
      <c r="D14" s="222"/>
      <c r="E14" s="222" t="s">
        <v>21</v>
      </c>
      <c r="F14" s="223">
        <f t="shared" ref="F14:G14" si="3">F15+F16</f>
        <v>2646773.14</v>
      </c>
      <c r="G14" s="223">
        <f t="shared" si="3"/>
        <v>2721440</v>
      </c>
      <c r="H14" s="223">
        <f>H15+H16</f>
        <v>3188745</v>
      </c>
      <c r="I14" s="223">
        <f>I15+I16</f>
        <v>3188745</v>
      </c>
      <c r="J14" s="223">
        <f>J15+J16</f>
        <v>3188745</v>
      </c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</row>
    <row r="15" spans="1:58" s="98" customFormat="1" ht="45.75" hidden="1" customHeight="1">
      <c r="A15" s="224"/>
      <c r="B15" s="225"/>
      <c r="C15" s="225"/>
      <c r="D15" s="225">
        <v>6361</v>
      </c>
      <c r="E15" s="225" t="s">
        <v>22</v>
      </c>
      <c r="F15" s="226">
        <v>2626269.65</v>
      </c>
      <c r="G15" s="226">
        <v>2694510</v>
      </c>
      <c r="H15" s="226">
        <v>3158745</v>
      </c>
      <c r="I15" s="226">
        <v>3158745</v>
      </c>
      <c r="J15" s="226">
        <v>3158745</v>
      </c>
    </row>
    <row r="16" spans="1:58" s="98" customFormat="1" ht="51" hidden="1">
      <c r="A16" s="224"/>
      <c r="B16" s="225"/>
      <c r="C16" s="225"/>
      <c r="D16" s="225">
        <v>6362</v>
      </c>
      <c r="E16" s="225" t="s">
        <v>23</v>
      </c>
      <c r="F16" s="226">
        <v>20503.490000000002</v>
      </c>
      <c r="G16" s="226">
        <v>26930</v>
      </c>
      <c r="H16" s="226">
        <v>30000</v>
      </c>
      <c r="I16" s="226">
        <v>30000</v>
      </c>
      <c r="J16" s="226">
        <v>30000</v>
      </c>
    </row>
    <row r="17" spans="1:58" s="98" customFormat="1" ht="25.5" hidden="1">
      <c r="A17" s="227"/>
      <c r="B17" s="227"/>
      <c r="C17" s="227">
        <v>638</v>
      </c>
      <c r="D17" s="227"/>
      <c r="E17" s="228" t="s">
        <v>25</v>
      </c>
      <c r="F17" s="223">
        <f t="shared" ref="F17:G17" si="4">F18</f>
        <v>48986.75</v>
      </c>
      <c r="G17" s="223">
        <f t="shared" si="4"/>
        <v>5000</v>
      </c>
      <c r="H17" s="223">
        <f t="shared" ref="H17:J17" si="5">H18</f>
        <v>8300</v>
      </c>
      <c r="I17" s="223">
        <f t="shared" si="5"/>
        <v>37300</v>
      </c>
      <c r="J17" s="223">
        <f t="shared" si="5"/>
        <v>37300</v>
      </c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</row>
    <row r="18" spans="1:58" s="98" customFormat="1" ht="25.5" hidden="1">
      <c r="A18" s="229"/>
      <c r="B18" s="229"/>
      <c r="C18" s="229"/>
      <c r="D18" s="229">
        <v>6381</v>
      </c>
      <c r="E18" s="230" t="s">
        <v>26</v>
      </c>
      <c r="F18" s="226">
        <v>48986.75</v>
      </c>
      <c r="G18" s="226">
        <v>5000</v>
      </c>
      <c r="H18" s="226">
        <v>8300</v>
      </c>
      <c r="I18" s="226">
        <v>37300</v>
      </c>
      <c r="J18" s="226">
        <v>37300</v>
      </c>
    </row>
    <row r="19" spans="1:58" s="98" customFormat="1" ht="38.25" hidden="1" customHeight="1">
      <c r="A19" s="227"/>
      <c r="B19" s="227"/>
      <c r="C19" s="227">
        <v>639</v>
      </c>
      <c r="D19" s="227"/>
      <c r="E19" s="228" t="s">
        <v>260</v>
      </c>
      <c r="F19" s="223">
        <f>SUM(F20:F21)</f>
        <v>21949.15</v>
      </c>
      <c r="G19" s="223">
        <f t="shared" ref="G19:J19" si="6">SUM(G20:G21)</f>
        <v>300</v>
      </c>
      <c r="H19" s="223">
        <f t="shared" si="6"/>
        <v>500</v>
      </c>
      <c r="I19" s="223">
        <f t="shared" si="6"/>
        <v>500</v>
      </c>
      <c r="J19" s="223">
        <f t="shared" si="6"/>
        <v>500</v>
      </c>
    </row>
    <row r="20" spans="1:58" s="98" customFormat="1" ht="38.25" hidden="1">
      <c r="A20" s="229"/>
      <c r="B20" s="229"/>
      <c r="C20" s="229"/>
      <c r="D20" s="229">
        <v>6391</v>
      </c>
      <c r="E20" s="230" t="s">
        <v>285</v>
      </c>
      <c r="F20" s="226">
        <v>935.5</v>
      </c>
      <c r="G20" s="226">
        <v>300</v>
      </c>
      <c r="H20" s="231">
        <v>500</v>
      </c>
      <c r="I20" s="226">
        <v>500</v>
      </c>
      <c r="J20" s="226">
        <v>500</v>
      </c>
    </row>
    <row r="21" spans="1:58" s="98" customFormat="1" ht="51" hidden="1">
      <c r="A21" s="229"/>
      <c r="B21" s="229"/>
      <c r="C21" s="229"/>
      <c r="D21" s="229">
        <v>6393</v>
      </c>
      <c r="E21" s="230" t="s">
        <v>261</v>
      </c>
      <c r="F21" s="226">
        <v>21013.65</v>
      </c>
      <c r="G21" s="226">
        <v>0</v>
      </c>
      <c r="H21" s="226">
        <v>0</v>
      </c>
      <c r="I21" s="226">
        <v>0</v>
      </c>
      <c r="J21" s="226">
        <v>0</v>
      </c>
    </row>
    <row r="22" spans="1:58" s="98" customFormat="1" ht="38.25" customHeight="1">
      <c r="A22" s="232"/>
      <c r="B22" s="232">
        <v>64</v>
      </c>
      <c r="C22" s="232"/>
      <c r="D22" s="232"/>
      <c r="E22" s="232" t="s">
        <v>27</v>
      </c>
      <c r="F22" s="221">
        <f t="shared" ref="F22:G22" si="7">F23</f>
        <v>0.47</v>
      </c>
      <c r="G22" s="221">
        <f t="shared" si="7"/>
        <v>2</v>
      </c>
      <c r="H22" s="221">
        <f t="shared" ref="H22:J22" si="8">H23</f>
        <v>0</v>
      </c>
      <c r="I22" s="221">
        <f t="shared" si="8"/>
        <v>0</v>
      </c>
      <c r="J22" s="221">
        <f t="shared" si="8"/>
        <v>0</v>
      </c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</row>
    <row r="23" spans="1:58" s="98" customFormat="1" ht="38.25" hidden="1" customHeight="1">
      <c r="A23" s="227"/>
      <c r="B23" s="227"/>
      <c r="C23" s="227">
        <v>641</v>
      </c>
      <c r="D23" s="227"/>
      <c r="E23" s="228" t="s">
        <v>28</v>
      </c>
      <c r="F23" s="223">
        <f t="shared" ref="F23:G23" si="9">SUM(F24:F25)</f>
        <v>0.47</v>
      </c>
      <c r="G23" s="223">
        <f t="shared" si="9"/>
        <v>2</v>
      </c>
      <c r="H23" s="223">
        <f t="shared" ref="H23:J23" si="10">SUM(H24:H25)</f>
        <v>0</v>
      </c>
      <c r="I23" s="223">
        <f t="shared" si="10"/>
        <v>0</v>
      </c>
      <c r="J23" s="223">
        <f t="shared" si="10"/>
        <v>0</v>
      </c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</row>
    <row r="24" spans="1:58" s="98" customFormat="1" ht="38.25" hidden="1" customHeight="1">
      <c r="A24" s="229"/>
      <c r="B24" s="229"/>
      <c r="C24" s="229"/>
      <c r="D24" s="229">
        <v>6413</v>
      </c>
      <c r="E24" s="230" t="s">
        <v>29</v>
      </c>
      <c r="F24" s="226">
        <v>0.47</v>
      </c>
      <c r="G24" s="226">
        <v>2</v>
      </c>
      <c r="H24" s="226">
        <v>0</v>
      </c>
      <c r="I24" s="226">
        <v>0</v>
      </c>
      <c r="J24" s="226">
        <v>0</v>
      </c>
    </row>
    <row r="25" spans="1:58" s="98" customFormat="1" ht="38.25" hidden="1" customHeight="1">
      <c r="A25" s="229"/>
      <c r="B25" s="229"/>
      <c r="C25" s="229"/>
      <c r="D25" s="229">
        <v>6415</v>
      </c>
      <c r="E25" s="230" t="s">
        <v>30</v>
      </c>
      <c r="F25" s="226">
        <v>0</v>
      </c>
      <c r="G25" s="226">
        <v>0</v>
      </c>
      <c r="H25" s="226">
        <v>0</v>
      </c>
      <c r="I25" s="226">
        <v>0</v>
      </c>
      <c r="J25" s="226">
        <v>0</v>
      </c>
    </row>
    <row r="26" spans="1:58" s="98" customFormat="1" ht="51">
      <c r="A26" s="232"/>
      <c r="B26" s="232">
        <v>65</v>
      </c>
      <c r="C26" s="232"/>
      <c r="D26" s="232"/>
      <c r="E26" s="233" t="s">
        <v>32</v>
      </c>
      <c r="F26" s="221">
        <f t="shared" ref="F26:G27" si="11">F27</f>
        <v>20791</v>
      </c>
      <c r="G26" s="221">
        <f t="shared" si="11"/>
        <v>17900</v>
      </c>
      <c r="H26" s="221">
        <f t="shared" ref="H26:J27" si="12">H27</f>
        <v>19900</v>
      </c>
      <c r="I26" s="221">
        <f t="shared" si="12"/>
        <v>19900</v>
      </c>
      <c r="J26" s="221">
        <f t="shared" si="12"/>
        <v>19900</v>
      </c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</row>
    <row r="27" spans="1:58" s="98" customFormat="1" ht="25.5" hidden="1">
      <c r="A27" s="227"/>
      <c r="B27" s="227"/>
      <c r="C27" s="227">
        <v>652</v>
      </c>
      <c r="D27" s="227"/>
      <c r="E27" s="228" t="s">
        <v>33</v>
      </c>
      <c r="F27" s="223">
        <f t="shared" si="11"/>
        <v>20791</v>
      </c>
      <c r="G27" s="223">
        <f t="shared" si="11"/>
        <v>17900</v>
      </c>
      <c r="H27" s="223">
        <f t="shared" si="12"/>
        <v>19900</v>
      </c>
      <c r="I27" s="223">
        <f t="shared" si="12"/>
        <v>19900</v>
      </c>
      <c r="J27" s="223">
        <f t="shared" si="12"/>
        <v>19900</v>
      </c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</row>
    <row r="28" spans="1:58" s="98" customFormat="1" hidden="1">
      <c r="A28" s="229"/>
      <c r="B28" s="229"/>
      <c r="C28" s="229"/>
      <c r="D28" s="229">
        <v>6526</v>
      </c>
      <c r="E28" s="230" t="s">
        <v>34</v>
      </c>
      <c r="F28" s="226">
        <v>20791</v>
      </c>
      <c r="G28" s="226">
        <v>17900</v>
      </c>
      <c r="H28" s="226">
        <v>19900</v>
      </c>
      <c r="I28" s="226">
        <v>19900</v>
      </c>
      <c r="J28" s="226">
        <v>19900</v>
      </c>
    </row>
    <row r="29" spans="1:58" s="98" customFormat="1" ht="51">
      <c r="A29" s="232"/>
      <c r="B29" s="232">
        <v>66</v>
      </c>
      <c r="C29" s="232"/>
      <c r="D29" s="232"/>
      <c r="E29" s="233" t="s">
        <v>36</v>
      </c>
      <c r="F29" s="221">
        <f>F30+F33</f>
        <v>103884.11</v>
      </c>
      <c r="G29" s="221">
        <f>G30+G33</f>
        <v>93348</v>
      </c>
      <c r="H29" s="221">
        <f>H30+H33</f>
        <v>108000</v>
      </c>
      <c r="I29" s="221">
        <f>I30+I33</f>
        <v>108000</v>
      </c>
      <c r="J29" s="221">
        <f>J30+J33</f>
        <v>108000</v>
      </c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</row>
    <row r="30" spans="1:58" s="98" customFormat="1" ht="38.25" hidden="1">
      <c r="A30" s="227"/>
      <c r="B30" s="227"/>
      <c r="C30" s="227">
        <v>661</v>
      </c>
      <c r="D30" s="227"/>
      <c r="E30" s="228" t="s">
        <v>37</v>
      </c>
      <c r="F30" s="223">
        <f>SUM(F31:F32)</f>
        <v>99412.56</v>
      </c>
      <c r="G30" s="223">
        <f t="shared" ref="G30:J30" si="13">SUM(G31:G32)</f>
        <v>91048</v>
      </c>
      <c r="H30" s="223">
        <f t="shared" si="13"/>
        <v>99500</v>
      </c>
      <c r="I30" s="223">
        <f t="shared" si="13"/>
        <v>99500</v>
      </c>
      <c r="J30" s="223">
        <f t="shared" si="13"/>
        <v>99500</v>
      </c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</row>
    <row r="31" spans="1:58" s="98" customFormat="1" ht="25.5" hidden="1">
      <c r="A31" s="229"/>
      <c r="B31" s="229"/>
      <c r="C31" s="229"/>
      <c r="D31" s="229">
        <v>6614</v>
      </c>
      <c r="E31" s="230" t="s">
        <v>216</v>
      </c>
      <c r="F31" s="226">
        <v>0</v>
      </c>
      <c r="G31" s="226">
        <v>0</v>
      </c>
      <c r="H31" s="226">
        <v>0</v>
      </c>
      <c r="I31" s="226">
        <v>0</v>
      </c>
      <c r="J31" s="226">
        <v>0</v>
      </c>
    </row>
    <row r="32" spans="1:58" s="98" customFormat="1" hidden="1">
      <c r="A32" s="229"/>
      <c r="B32" s="229"/>
      <c r="C32" s="229"/>
      <c r="D32" s="229">
        <v>6615</v>
      </c>
      <c r="E32" s="230" t="s">
        <v>38</v>
      </c>
      <c r="F32" s="226">
        <v>99412.56</v>
      </c>
      <c r="G32" s="226">
        <v>91048</v>
      </c>
      <c r="H32" s="226">
        <v>99500</v>
      </c>
      <c r="I32" s="226">
        <v>99500</v>
      </c>
      <c r="J32" s="226">
        <v>99500</v>
      </c>
    </row>
    <row r="33" spans="1:58" s="98" customFormat="1" ht="66.599999999999994" hidden="1" customHeight="1">
      <c r="A33" s="227"/>
      <c r="B33" s="227"/>
      <c r="C33" s="227">
        <v>663</v>
      </c>
      <c r="D33" s="227"/>
      <c r="E33" s="228" t="s">
        <v>39</v>
      </c>
      <c r="F33" s="223">
        <f t="shared" ref="F33:G33" si="14">F34</f>
        <v>4471.55</v>
      </c>
      <c r="G33" s="223">
        <f t="shared" si="14"/>
        <v>2300</v>
      </c>
      <c r="H33" s="223">
        <f t="shared" ref="H33:J33" si="15">H34</f>
        <v>8500</v>
      </c>
      <c r="I33" s="223">
        <f t="shared" si="15"/>
        <v>8500</v>
      </c>
      <c r="J33" s="223">
        <f t="shared" si="15"/>
        <v>8500</v>
      </c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</row>
    <row r="34" spans="1:58" s="98" customFormat="1" hidden="1">
      <c r="A34" s="229"/>
      <c r="B34" s="229"/>
      <c r="C34" s="229"/>
      <c r="D34" s="229">
        <v>6631</v>
      </c>
      <c r="E34" s="230" t="s">
        <v>40</v>
      </c>
      <c r="F34" s="226">
        <v>4471.55</v>
      </c>
      <c r="G34" s="226">
        <v>2300</v>
      </c>
      <c r="H34" s="226">
        <v>8500</v>
      </c>
      <c r="I34" s="226">
        <v>8500</v>
      </c>
      <c r="J34" s="226">
        <v>8500</v>
      </c>
    </row>
    <row r="35" spans="1:58" s="98" customFormat="1" ht="49.7" customHeight="1">
      <c r="A35" s="232"/>
      <c r="B35" s="232">
        <v>67</v>
      </c>
      <c r="C35" s="232"/>
      <c r="D35" s="232"/>
      <c r="E35" s="220" t="s">
        <v>42</v>
      </c>
      <c r="F35" s="221">
        <f t="shared" ref="F35:G35" si="16">F36</f>
        <v>476855.58</v>
      </c>
      <c r="G35" s="221">
        <f t="shared" si="16"/>
        <v>399802</v>
      </c>
      <c r="H35" s="221">
        <v>515030</v>
      </c>
      <c r="I35" s="221">
        <v>515030</v>
      </c>
      <c r="J35" s="221">
        <v>515030</v>
      </c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</row>
    <row r="36" spans="1:58" s="98" customFormat="1" ht="51" hidden="1">
      <c r="A36" s="227"/>
      <c r="B36" s="227"/>
      <c r="C36" s="227">
        <v>671</v>
      </c>
      <c r="D36" s="227"/>
      <c r="E36" s="222" t="s">
        <v>43</v>
      </c>
      <c r="F36" s="223">
        <f t="shared" ref="F36:G36" si="17">SUM(F37:F38)</f>
        <v>476855.58</v>
      </c>
      <c r="G36" s="223">
        <f t="shared" si="17"/>
        <v>399802</v>
      </c>
      <c r="H36" s="223">
        <f t="shared" ref="H36:I36" si="18">SUM(H37:H38)</f>
        <v>483530</v>
      </c>
      <c r="I36" s="223">
        <f t="shared" si="18"/>
        <v>483530</v>
      </c>
      <c r="J36" s="223">
        <f>SUM(J37:J38)</f>
        <v>483530</v>
      </c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</row>
    <row r="37" spans="1:58" s="98" customFormat="1" ht="38.25" hidden="1">
      <c r="A37" s="229"/>
      <c r="B37" s="229"/>
      <c r="C37" s="229"/>
      <c r="D37" s="229">
        <v>6711</v>
      </c>
      <c r="E37" s="225" t="s">
        <v>44</v>
      </c>
      <c r="F37" s="226">
        <v>328009.01</v>
      </c>
      <c r="G37" s="226">
        <v>399802</v>
      </c>
      <c r="H37" s="231">
        <v>474530</v>
      </c>
      <c r="I37" s="226">
        <v>474530</v>
      </c>
      <c r="J37" s="226">
        <v>474530</v>
      </c>
    </row>
    <row r="38" spans="1:58" s="98" customFormat="1" ht="51" hidden="1">
      <c r="A38" s="229"/>
      <c r="B38" s="229"/>
      <c r="C38" s="229"/>
      <c r="D38" s="229">
        <v>6712</v>
      </c>
      <c r="E38" s="225" t="s">
        <v>45</v>
      </c>
      <c r="F38" s="226">
        <v>148846.57</v>
      </c>
      <c r="G38" s="226">
        <v>0</v>
      </c>
      <c r="H38" s="226">
        <v>9000</v>
      </c>
      <c r="I38" s="226">
        <v>9000</v>
      </c>
      <c r="J38" s="226">
        <v>9000</v>
      </c>
    </row>
    <row r="39" spans="1:58" s="98" customFormat="1">
      <c r="A39" s="232"/>
      <c r="B39" s="232">
        <v>68</v>
      </c>
      <c r="C39" s="232"/>
      <c r="D39" s="232"/>
      <c r="E39" s="233" t="s">
        <v>48</v>
      </c>
      <c r="F39" s="221">
        <f t="shared" ref="F39:G40" si="19">F40</f>
        <v>0</v>
      </c>
      <c r="G39" s="221">
        <f t="shared" si="19"/>
        <v>500</v>
      </c>
      <c r="H39" s="221">
        <f t="shared" ref="H39:J40" si="20">H40</f>
        <v>0</v>
      </c>
      <c r="I39" s="221">
        <f t="shared" si="20"/>
        <v>0</v>
      </c>
      <c r="J39" s="221">
        <f t="shared" si="20"/>
        <v>0</v>
      </c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</row>
    <row r="40" spans="1:58" hidden="1">
      <c r="A40" s="16"/>
      <c r="B40" s="16"/>
      <c r="C40" s="16">
        <v>683</v>
      </c>
      <c r="D40" s="16"/>
      <c r="E40" s="17" t="s">
        <v>48</v>
      </c>
      <c r="F40" s="10">
        <f t="shared" si="19"/>
        <v>0</v>
      </c>
      <c r="G40" s="10">
        <f t="shared" si="19"/>
        <v>500</v>
      </c>
      <c r="H40" s="10">
        <f t="shared" si="20"/>
        <v>0</v>
      </c>
      <c r="I40" s="10">
        <f>I41</f>
        <v>0</v>
      </c>
      <c r="J40" s="10">
        <f t="shared" si="20"/>
        <v>0</v>
      </c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</row>
    <row r="41" spans="1:58" hidden="1">
      <c r="A41" s="18"/>
      <c r="B41" s="18"/>
      <c r="C41" s="18"/>
      <c r="D41" s="18">
        <v>6831</v>
      </c>
      <c r="E41" s="20" t="s">
        <v>48</v>
      </c>
      <c r="F41" s="12">
        <v>0</v>
      </c>
      <c r="G41" s="12">
        <v>500</v>
      </c>
      <c r="H41" s="12">
        <v>0</v>
      </c>
      <c r="I41" s="12">
        <v>0</v>
      </c>
      <c r="J41" s="12">
        <v>0</v>
      </c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</row>
    <row r="42" spans="1:58" hidden="1">
      <c r="A42" s="16"/>
      <c r="B42" s="16"/>
      <c r="C42" s="16">
        <v>922</v>
      </c>
      <c r="D42" s="16"/>
      <c r="E42" s="17" t="s">
        <v>286</v>
      </c>
      <c r="F42" s="10">
        <f>F43</f>
        <v>79481.13</v>
      </c>
      <c r="G42" s="10">
        <f t="shared" ref="G42:J42" si="21">G43</f>
        <v>58000</v>
      </c>
      <c r="H42" s="10">
        <f t="shared" si="21"/>
        <v>54000</v>
      </c>
      <c r="I42" s="10">
        <f t="shared" si="21"/>
        <v>0</v>
      </c>
      <c r="J42" s="10">
        <f t="shared" si="21"/>
        <v>0</v>
      </c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</row>
    <row r="43" spans="1:58" hidden="1">
      <c r="A43" s="18"/>
      <c r="B43" s="18"/>
      <c r="C43" s="18"/>
      <c r="D43" s="18">
        <v>9221</v>
      </c>
      <c r="E43" s="20" t="s">
        <v>287</v>
      </c>
      <c r="F43" s="12">
        <v>79481.13</v>
      </c>
      <c r="G43" s="12">
        <v>58000</v>
      </c>
      <c r="H43" s="12">
        <v>54000</v>
      </c>
      <c r="I43" s="12">
        <v>0</v>
      </c>
      <c r="J43" s="12">
        <v>0</v>
      </c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</row>
    <row r="44" spans="1:58"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</row>
    <row r="45" spans="1:58"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</row>
    <row r="46" spans="1:58"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</row>
    <row r="47" spans="1:58" ht="15.75" customHeight="1">
      <c r="A47" s="320" t="s">
        <v>235</v>
      </c>
      <c r="B47" s="320"/>
      <c r="C47" s="320"/>
      <c r="D47" s="320"/>
      <c r="E47" s="320"/>
      <c r="F47" s="320"/>
      <c r="G47" s="320"/>
      <c r="H47" s="320"/>
      <c r="I47" s="320"/>
      <c r="J47" s="320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</row>
    <row r="48" spans="1:58" ht="18">
      <c r="A48" s="1"/>
      <c r="B48" s="1"/>
      <c r="C48" s="1"/>
      <c r="D48" s="1"/>
      <c r="E48" s="1"/>
      <c r="F48" s="1"/>
      <c r="G48" s="1"/>
      <c r="H48" s="1"/>
      <c r="I48" s="2"/>
      <c r="J48" s="117" t="s">
        <v>215</v>
      </c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</row>
    <row r="49" spans="1:58">
      <c r="A49" s="3" t="s">
        <v>11</v>
      </c>
      <c r="B49" s="4" t="s">
        <v>12</v>
      </c>
      <c r="C49" s="4" t="s">
        <v>13</v>
      </c>
      <c r="D49" s="4" t="s">
        <v>14</v>
      </c>
      <c r="E49" s="4" t="s">
        <v>50</v>
      </c>
      <c r="F49" s="4" t="s">
        <v>299</v>
      </c>
      <c r="G49" s="217" t="s">
        <v>300</v>
      </c>
      <c r="H49" s="217" t="s">
        <v>301</v>
      </c>
      <c r="I49" s="217" t="s">
        <v>272</v>
      </c>
      <c r="J49" s="217" t="s">
        <v>302</v>
      </c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</row>
    <row r="50" spans="1:58" ht="15.75" customHeight="1">
      <c r="A50" s="5">
        <v>3</v>
      </c>
      <c r="B50" s="5"/>
      <c r="C50" s="5"/>
      <c r="D50" s="5"/>
      <c r="E50" s="5" t="s">
        <v>51</v>
      </c>
      <c r="F50" s="6">
        <f>F51+F60+F93+F100+F104+F97</f>
        <v>3151018.1799999997</v>
      </c>
      <c r="G50" s="6">
        <f t="shared" ref="G50:J50" si="22">G51+G60+G93+G100+G104+G97</f>
        <v>3181162</v>
      </c>
      <c r="H50" s="6">
        <f>H51+H60+H93+H100+H104+H97</f>
        <v>3844695</v>
      </c>
      <c r="I50" s="6">
        <f t="shared" si="22"/>
        <v>3844695</v>
      </c>
      <c r="J50" s="6">
        <f t="shared" si="22"/>
        <v>3844695</v>
      </c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</row>
    <row r="51" spans="1:58" s="98" customFormat="1" ht="15.75" customHeight="1">
      <c r="A51" s="220"/>
      <c r="B51" s="220">
        <v>31</v>
      </c>
      <c r="C51" s="220"/>
      <c r="D51" s="220"/>
      <c r="E51" s="220" t="s">
        <v>52</v>
      </c>
      <c r="F51" s="221">
        <f>F52+F55+F57</f>
        <v>2714928.02</v>
      </c>
      <c r="G51" s="221">
        <f t="shared" ref="G51:J51" si="23">G52+G55+G57</f>
        <v>2837099.2800000003</v>
      </c>
      <c r="H51" s="221">
        <f>H52+H55+H57</f>
        <v>3454610</v>
      </c>
      <c r="I51" s="221">
        <f t="shared" si="23"/>
        <v>3454610</v>
      </c>
      <c r="J51" s="221">
        <f t="shared" si="23"/>
        <v>3454610</v>
      </c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</row>
    <row r="52" spans="1:58" s="98" customFormat="1" ht="15.75" hidden="1" customHeight="1">
      <c r="A52" s="222"/>
      <c r="B52" s="222"/>
      <c r="C52" s="222">
        <v>311</v>
      </c>
      <c r="D52" s="222"/>
      <c r="E52" s="234" t="s">
        <v>53</v>
      </c>
      <c r="F52" s="223">
        <f>SUM(F53:F54)</f>
        <v>2259170.9500000002</v>
      </c>
      <c r="G52" s="223">
        <f t="shared" ref="G52:H52" si="24">SUM(G53:G54)</f>
        <v>2374935</v>
      </c>
      <c r="H52" s="223">
        <f t="shared" si="24"/>
        <v>2880810</v>
      </c>
      <c r="I52" s="223">
        <f t="shared" ref="I52:I90" si="25">H52</f>
        <v>2880810</v>
      </c>
      <c r="J52" s="223">
        <f t="shared" ref="J52:J90" si="26">H52</f>
        <v>2880810</v>
      </c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</row>
    <row r="53" spans="1:58" s="98" customFormat="1" ht="15.75" hidden="1" customHeight="1">
      <c r="A53" s="224"/>
      <c r="B53" s="225"/>
      <c r="C53" s="225"/>
      <c r="D53" s="225">
        <v>3111</v>
      </c>
      <c r="E53" s="235" t="s">
        <v>54</v>
      </c>
      <c r="F53" s="226">
        <v>2132632.6800000002</v>
      </c>
      <c r="G53" s="236">
        <v>2294935</v>
      </c>
      <c r="H53" s="236">
        <v>2760810</v>
      </c>
      <c r="I53" s="236">
        <f t="shared" si="25"/>
        <v>2760810</v>
      </c>
      <c r="J53" s="236">
        <f t="shared" si="26"/>
        <v>2760810</v>
      </c>
      <c r="M53" s="106"/>
    </row>
    <row r="54" spans="1:58" s="98" customFormat="1" ht="15.75" hidden="1" customHeight="1">
      <c r="A54" s="224"/>
      <c r="B54" s="225"/>
      <c r="C54" s="225"/>
      <c r="D54" s="225">
        <v>3113</v>
      </c>
      <c r="E54" s="235" t="s">
        <v>58</v>
      </c>
      <c r="F54" s="226">
        <v>126538.27</v>
      </c>
      <c r="G54" s="226">
        <v>80000</v>
      </c>
      <c r="H54" s="226">
        <v>120000</v>
      </c>
      <c r="I54" s="226">
        <v>80000</v>
      </c>
      <c r="J54" s="226">
        <v>80000</v>
      </c>
      <c r="M54" s="106"/>
    </row>
    <row r="55" spans="1:58" s="98" customFormat="1" hidden="1">
      <c r="A55" s="222"/>
      <c r="B55" s="222"/>
      <c r="C55" s="222">
        <v>312</v>
      </c>
      <c r="D55" s="222"/>
      <c r="E55" s="234" t="s">
        <v>55</v>
      </c>
      <c r="F55" s="223">
        <f>F56</f>
        <v>99054.399999999994</v>
      </c>
      <c r="G55" s="223">
        <f t="shared" ref="G55:H55" si="27">G56</f>
        <v>90000</v>
      </c>
      <c r="H55" s="223">
        <f t="shared" si="27"/>
        <v>98410</v>
      </c>
      <c r="I55" s="223">
        <f t="shared" si="25"/>
        <v>98410</v>
      </c>
      <c r="J55" s="223">
        <f t="shared" si="26"/>
        <v>98410</v>
      </c>
      <c r="K55" s="105"/>
      <c r="L55" s="111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</row>
    <row r="56" spans="1:58" s="98" customFormat="1" ht="15.75" hidden="1" customHeight="1">
      <c r="A56" s="224"/>
      <c r="B56" s="225"/>
      <c r="C56" s="225"/>
      <c r="D56" s="225">
        <v>3121</v>
      </c>
      <c r="E56" s="235" t="s">
        <v>55</v>
      </c>
      <c r="F56" s="226">
        <v>99054.399999999994</v>
      </c>
      <c r="G56" s="236">
        <v>90000</v>
      </c>
      <c r="H56" s="236">
        <v>98410</v>
      </c>
      <c r="I56" s="236">
        <f t="shared" si="25"/>
        <v>98410</v>
      </c>
      <c r="J56" s="236">
        <f t="shared" si="26"/>
        <v>98410</v>
      </c>
    </row>
    <row r="57" spans="1:58" s="98" customFormat="1" ht="15.75" hidden="1" customHeight="1">
      <c r="A57" s="222"/>
      <c r="B57" s="222"/>
      <c r="C57" s="222">
        <v>313</v>
      </c>
      <c r="D57" s="222"/>
      <c r="E57" s="234" t="s">
        <v>56</v>
      </c>
      <c r="F57" s="223">
        <f>SUM(F58:F59)</f>
        <v>356702.67</v>
      </c>
      <c r="G57" s="223">
        <f t="shared" ref="G57:H57" si="28">SUM(G58:G59)</f>
        <v>372164.28</v>
      </c>
      <c r="H57" s="223">
        <f t="shared" si="28"/>
        <v>475390</v>
      </c>
      <c r="I57" s="223">
        <f t="shared" si="25"/>
        <v>475390</v>
      </c>
      <c r="J57" s="223">
        <f t="shared" si="26"/>
        <v>475390</v>
      </c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</row>
    <row r="58" spans="1:58" s="98" customFormat="1" ht="26.25" hidden="1">
      <c r="A58" s="224"/>
      <c r="B58" s="225"/>
      <c r="C58" s="225"/>
      <c r="D58" s="225">
        <v>3132</v>
      </c>
      <c r="E58" s="235" t="s">
        <v>57</v>
      </c>
      <c r="F58" s="226">
        <v>356494.93</v>
      </c>
      <c r="G58" s="236">
        <v>372064.28</v>
      </c>
      <c r="H58" s="236">
        <v>475390</v>
      </c>
      <c r="I58" s="236">
        <f t="shared" si="25"/>
        <v>475390</v>
      </c>
      <c r="J58" s="236">
        <f t="shared" si="26"/>
        <v>475390</v>
      </c>
      <c r="K58" s="106"/>
    </row>
    <row r="59" spans="1:58" s="98" customFormat="1" ht="39" hidden="1">
      <c r="A59" s="224"/>
      <c r="B59" s="225"/>
      <c r="C59" s="225"/>
      <c r="D59" s="225">
        <v>3133</v>
      </c>
      <c r="E59" s="235" t="s">
        <v>59</v>
      </c>
      <c r="F59" s="226">
        <v>207.74</v>
      </c>
      <c r="G59" s="236">
        <v>100</v>
      </c>
      <c r="H59" s="236">
        <v>0</v>
      </c>
      <c r="I59" s="236">
        <f t="shared" si="25"/>
        <v>0</v>
      </c>
      <c r="J59" s="236">
        <f t="shared" si="26"/>
        <v>0</v>
      </c>
    </row>
    <row r="60" spans="1:58" s="98" customFormat="1" ht="15.75" customHeight="1">
      <c r="A60" s="220"/>
      <c r="B60" s="220">
        <v>32</v>
      </c>
      <c r="C60" s="220"/>
      <c r="D60" s="220"/>
      <c r="E60" s="237" t="s">
        <v>61</v>
      </c>
      <c r="F60" s="221">
        <f>F61+F66+F73+F85+F83</f>
        <v>419709.13</v>
      </c>
      <c r="G60" s="221">
        <f t="shared" ref="G60" si="29">G61+G66+G73+G85+G83</f>
        <v>335112.71999999997</v>
      </c>
      <c r="H60" s="221">
        <v>381085</v>
      </c>
      <c r="I60" s="221">
        <v>381085</v>
      </c>
      <c r="J60" s="221">
        <v>381085</v>
      </c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</row>
    <row r="61" spans="1:58" s="98" customFormat="1" ht="26.25" hidden="1">
      <c r="A61" s="222"/>
      <c r="B61" s="222"/>
      <c r="C61" s="222">
        <v>321</v>
      </c>
      <c r="D61" s="222"/>
      <c r="E61" s="234" t="s">
        <v>62</v>
      </c>
      <c r="F61" s="223">
        <f>SUM(F62:F65)</f>
        <v>112401.13</v>
      </c>
      <c r="G61" s="223">
        <f t="shared" ref="G61:H61" si="30">SUM(G62:G65)</f>
        <v>116851.72</v>
      </c>
      <c r="H61" s="223">
        <f t="shared" si="30"/>
        <v>125948</v>
      </c>
      <c r="I61" s="223">
        <f t="shared" si="25"/>
        <v>125948</v>
      </c>
      <c r="J61" s="223">
        <f t="shared" si="26"/>
        <v>125948</v>
      </c>
      <c r="K61" s="105"/>
      <c r="L61" s="111"/>
      <c r="M61" s="111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</row>
    <row r="62" spans="1:58" s="98" customFormat="1" ht="15.75" hidden="1" customHeight="1">
      <c r="A62" s="224"/>
      <c r="B62" s="225"/>
      <c r="C62" s="225"/>
      <c r="D62" s="238">
        <v>3211</v>
      </c>
      <c r="E62" s="235" t="s">
        <v>63</v>
      </c>
      <c r="F62" s="226">
        <v>20665.16</v>
      </c>
      <c r="G62" s="236">
        <v>17400</v>
      </c>
      <c r="H62" s="236">
        <v>24470</v>
      </c>
      <c r="I62" s="236">
        <f t="shared" si="25"/>
        <v>24470</v>
      </c>
      <c r="J62" s="236">
        <f t="shared" si="26"/>
        <v>24470</v>
      </c>
    </row>
    <row r="63" spans="1:58" s="98" customFormat="1" ht="26.25" hidden="1">
      <c r="A63" s="224"/>
      <c r="B63" s="225"/>
      <c r="C63" s="225"/>
      <c r="D63" s="238">
        <v>3212</v>
      </c>
      <c r="E63" s="235" t="s">
        <v>64</v>
      </c>
      <c r="F63" s="226">
        <v>50967.64</v>
      </c>
      <c r="G63" s="236">
        <v>51801.72</v>
      </c>
      <c r="H63" s="236">
        <v>56468</v>
      </c>
      <c r="I63" s="236">
        <f t="shared" si="25"/>
        <v>56468</v>
      </c>
      <c r="J63" s="236">
        <f t="shared" si="26"/>
        <v>56468</v>
      </c>
    </row>
    <row r="64" spans="1:58" s="98" customFormat="1" ht="26.25" hidden="1">
      <c r="A64" s="224"/>
      <c r="B64" s="225"/>
      <c r="C64" s="225"/>
      <c r="D64" s="238">
        <v>3213</v>
      </c>
      <c r="E64" s="235" t="s">
        <v>65</v>
      </c>
      <c r="F64" s="226">
        <v>40271.33</v>
      </c>
      <c r="G64" s="236">
        <v>46600</v>
      </c>
      <c r="H64" s="236">
        <v>44210</v>
      </c>
      <c r="I64" s="236">
        <f t="shared" si="25"/>
        <v>44210</v>
      </c>
      <c r="J64" s="236">
        <f t="shared" si="26"/>
        <v>44210</v>
      </c>
    </row>
    <row r="65" spans="1:58" s="98" customFormat="1" ht="26.25" hidden="1">
      <c r="A65" s="224"/>
      <c r="B65" s="225"/>
      <c r="C65" s="225"/>
      <c r="D65" s="238">
        <v>3214</v>
      </c>
      <c r="E65" s="235" t="s">
        <v>66</v>
      </c>
      <c r="F65" s="226">
        <v>497</v>
      </c>
      <c r="G65" s="236">
        <v>1050</v>
      </c>
      <c r="H65" s="236">
        <v>800</v>
      </c>
      <c r="I65" s="236">
        <f t="shared" si="25"/>
        <v>800</v>
      </c>
      <c r="J65" s="236">
        <f t="shared" si="26"/>
        <v>800</v>
      </c>
    </row>
    <row r="66" spans="1:58" s="98" customFormat="1" ht="26.25" hidden="1">
      <c r="A66" s="222"/>
      <c r="B66" s="222"/>
      <c r="C66" s="222">
        <v>322</v>
      </c>
      <c r="D66" s="222"/>
      <c r="E66" s="239" t="s">
        <v>67</v>
      </c>
      <c r="F66" s="223">
        <f>SUM(F67:F72)</f>
        <v>127356.76000000001</v>
      </c>
      <c r="G66" s="223">
        <f t="shared" ref="G66:H66" si="31">SUM(G67:G72)</f>
        <v>116697</v>
      </c>
      <c r="H66" s="223">
        <f t="shared" si="31"/>
        <v>127910.5</v>
      </c>
      <c r="I66" s="223">
        <f t="shared" si="25"/>
        <v>127910.5</v>
      </c>
      <c r="J66" s="223">
        <f t="shared" si="26"/>
        <v>127910.5</v>
      </c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</row>
    <row r="67" spans="1:58" s="98" customFormat="1" ht="26.25" hidden="1">
      <c r="A67" s="224"/>
      <c r="B67" s="225"/>
      <c r="C67" s="225"/>
      <c r="D67" s="238">
        <v>3221</v>
      </c>
      <c r="E67" s="240" t="s">
        <v>68</v>
      </c>
      <c r="F67" s="226">
        <v>28722.99</v>
      </c>
      <c r="G67" s="236">
        <v>30165</v>
      </c>
      <c r="H67" s="236">
        <v>30165</v>
      </c>
      <c r="I67" s="236">
        <f t="shared" si="25"/>
        <v>30165</v>
      </c>
      <c r="J67" s="236">
        <f t="shared" si="26"/>
        <v>30165</v>
      </c>
      <c r="L67" s="106"/>
    </row>
    <row r="68" spans="1:58" s="98" customFormat="1" ht="15.75" hidden="1" customHeight="1">
      <c r="A68" s="224"/>
      <c r="B68" s="225"/>
      <c r="C68" s="225"/>
      <c r="D68" s="238">
        <v>3222</v>
      </c>
      <c r="E68" s="241" t="s">
        <v>69</v>
      </c>
      <c r="F68" s="226">
        <v>4025.59</v>
      </c>
      <c r="G68" s="236">
        <v>3600</v>
      </c>
      <c r="H68" s="236">
        <v>4600</v>
      </c>
      <c r="I68" s="236">
        <f t="shared" si="25"/>
        <v>4600</v>
      </c>
      <c r="J68" s="236">
        <f t="shared" si="26"/>
        <v>4600</v>
      </c>
    </row>
    <row r="69" spans="1:58" s="98" customFormat="1" ht="15.75" hidden="1" customHeight="1">
      <c r="A69" s="224"/>
      <c r="B69" s="225"/>
      <c r="C69" s="225"/>
      <c r="D69" s="238">
        <v>3223</v>
      </c>
      <c r="E69" s="241" t="s">
        <v>70</v>
      </c>
      <c r="F69" s="226">
        <v>65128.23</v>
      </c>
      <c r="G69" s="236">
        <v>65200</v>
      </c>
      <c r="H69" s="236">
        <v>75000</v>
      </c>
      <c r="I69" s="236">
        <f t="shared" si="25"/>
        <v>75000</v>
      </c>
      <c r="J69" s="236">
        <f t="shared" si="26"/>
        <v>75000</v>
      </c>
    </row>
    <row r="70" spans="1:58" s="98" customFormat="1" ht="26.25" hidden="1">
      <c r="A70" s="224"/>
      <c r="B70" s="225"/>
      <c r="C70" s="225"/>
      <c r="D70" s="238">
        <v>3224</v>
      </c>
      <c r="E70" s="241" t="s">
        <v>71</v>
      </c>
      <c r="F70" s="226">
        <v>9497.74</v>
      </c>
      <c r="G70" s="236">
        <v>9032</v>
      </c>
      <c r="H70" s="236">
        <v>10345.5</v>
      </c>
      <c r="I70" s="236">
        <f t="shared" si="25"/>
        <v>10345.5</v>
      </c>
      <c r="J70" s="236">
        <f t="shared" si="26"/>
        <v>10345.5</v>
      </c>
    </row>
    <row r="71" spans="1:58" s="98" customFormat="1" ht="15.75" hidden="1" customHeight="1">
      <c r="A71" s="224"/>
      <c r="B71" s="225"/>
      <c r="C71" s="225"/>
      <c r="D71" s="238">
        <v>3225</v>
      </c>
      <c r="E71" s="241" t="s">
        <v>72</v>
      </c>
      <c r="F71" s="226">
        <v>18595.900000000001</v>
      </c>
      <c r="G71" s="236">
        <v>6800</v>
      </c>
      <c r="H71" s="236">
        <v>5900</v>
      </c>
      <c r="I71" s="236">
        <f t="shared" si="25"/>
        <v>5900</v>
      </c>
      <c r="J71" s="236">
        <f t="shared" si="26"/>
        <v>5900</v>
      </c>
    </row>
    <row r="72" spans="1:58" s="98" customFormat="1" ht="26.25" hidden="1">
      <c r="A72" s="224"/>
      <c r="B72" s="225"/>
      <c r="C72" s="225"/>
      <c r="D72" s="238">
        <v>3227</v>
      </c>
      <c r="E72" s="241" t="s">
        <v>73</v>
      </c>
      <c r="F72" s="226">
        <v>1386.31</v>
      </c>
      <c r="G72" s="236">
        <v>1900</v>
      </c>
      <c r="H72" s="236">
        <v>1900</v>
      </c>
      <c r="I72" s="236">
        <f t="shared" si="25"/>
        <v>1900</v>
      </c>
      <c r="J72" s="236">
        <f t="shared" si="26"/>
        <v>1900</v>
      </c>
    </row>
    <row r="73" spans="1:58" s="98" customFormat="1" ht="15.75" hidden="1" customHeight="1">
      <c r="A73" s="222"/>
      <c r="B73" s="222"/>
      <c r="C73" s="222">
        <v>323</v>
      </c>
      <c r="D73" s="242"/>
      <c r="E73" s="243" t="s">
        <v>74</v>
      </c>
      <c r="F73" s="223">
        <f>SUM(F74:F82)</f>
        <v>137229.84</v>
      </c>
      <c r="G73" s="223">
        <f t="shared" ref="G73:H73" si="32">SUM(G74:G82)</f>
        <v>54523</v>
      </c>
      <c r="H73" s="223">
        <f t="shared" si="32"/>
        <v>85306.5</v>
      </c>
      <c r="I73" s="223">
        <f t="shared" si="25"/>
        <v>85306.5</v>
      </c>
      <c r="J73" s="223">
        <f t="shared" si="26"/>
        <v>85306.5</v>
      </c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</row>
    <row r="74" spans="1:58" s="98" customFormat="1" ht="26.25" hidden="1">
      <c r="A74" s="224"/>
      <c r="B74" s="225"/>
      <c r="C74" s="225"/>
      <c r="D74" s="244">
        <v>3231</v>
      </c>
      <c r="E74" s="241" t="s">
        <v>75</v>
      </c>
      <c r="F74" s="226">
        <v>7083.19</v>
      </c>
      <c r="G74" s="236">
        <v>6500</v>
      </c>
      <c r="H74" s="236">
        <v>8100</v>
      </c>
      <c r="I74" s="236">
        <f t="shared" si="25"/>
        <v>8100</v>
      </c>
      <c r="J74" s="236">
        <f t="shared" si="26"/>
        <v>8100</v>
      </c>
      <c r="L74" s="106"/>
    </row>
    <row r="75" spans="1:58" s="98" customFormat="1" ht="26.25" hidden="1">
      <c r="A75" s="224"/>
      <c r="B75" s="225"/>
      <c r="C75" s="225"/>
      <c r="D75" s="244">
        <v>3232</v>
      </c>
      <c r="E75" s="241" t="s">
        <v>76</v>
      </c>
      <c r="F75" s="226">
        <v>81684.75</v>
      </c>
      <c r="G75" s="236">
        <v>13932</v>
      </c>
      <c r="H75" s="236">
        <v>40045.5</v>
      </c>
      <c r="I75" s="236">
        <f t="shared" si="25"/>
        <v>40045.5</v>
      </c>
      <c r="J75" s="236">
        <f t="shared" si="26"/>
        <v>40045.5</v>
      </c>
      <c r="L75" s="106"/>
    </row>
    <row r="76" spans="1:58" s="98" customFormat="1" ht="26.25" hidden="1">
      <c r="A76" s="224"/>
      <c r="B76" s="225"/>
      <c r="C76" s="225"/>
      <c r="D76" s="244">
        <v>3233</v>
      </c>
      <c r="E76" s="241" t="s">
        <v>77</v>
      </c>
      <c r="F76" s="226">
        <v>206.87</v>
      </c>
      <c r="G76" s="236">
        <v>200</v>
      </c>
      <c r="H76" s="236">
        <v>200</v>
      </c>
      <c r="I76" s="236">
        <f t="shared" si="25"/>
        <v>200</v>
      </c>
      <c r="J76" s="236">
        <f t="shared" si="26"/>
        <v>200</v>
      </c>
    </row>
    <row r="77" spans="1:58" s="98" customFormat="1" ht="15.75" hidden="1" customHeight="1">
      <c r="A77" s="224"/>
      <c r="B77" s="225"/>
      <c r="C77" s="225"/>
      <c r="D77" s="244">
        <v>3234</v>
      </c>
      <c r="E77" s="241" t="s">
        <v>78</v>
      </c>
      <c r="F77" s="226">
        <v>9839.31</v>
      </c>
      <c r="G77" s="236">
        <v>9400</v>
      </c>
      <c r="H77" s="236">
        <v>9400</v>
      </c>
      <c r="I77" s="236">
        <f t="shared" si="25"/>
        <v>9400</v>
      </c>
      <c r="J77" s="236">
        <f t="shared" si="26"/>
        <v>9400</v>
      </c>
    </row>
    <row r="78" spans="1:58" s="98" customFormat="1" ht="15.75" hidden="1" customHeight="1">
      <c r="A78" s="224"/>
      <c r="B78" s="225"/>
      <c r="C78" s="225"/>
      <c r="D78" s="244">
        <v>3235</v>
      </c>
      <c r="E78" s="241" t="s">
        <v>79</v>
      </c>
      <c r="F78" s="226">
        <v>0</v>
      </c>
      <c r="G78" s="236">
        <v>0</v>
      </c>
      <c r="H78" s="236">
        <v>0</v>
      </c>
      <c r="I78" s="236">
        <f t="shared" si="25"/>
        <v>0</v>
      </c>
      <c r="J78" s="236">
        <f t="shared" si="26"/>
        <v>0</v>
      </c>
    </row>
    <row r="79" spans="1:58" s="98" customFormat="1" ht="26.25" hidden="1">
      <c r="A79" s="224"/>
      <c r="B79" s="225"/>
      <c r="C79" s="225"/>
      <c r="D79" s="244">
        <v>3236</v>
      </c>
      <c r="E79" s="241" t="s">
        <v>80</v>
      </c>
      <c r="F79" s="226">
        <v>6280.54</v>
      </c>
      <c r="G79" s="236">
        <v>5060</v>
      </c>
      <c r="H79" s="236">
        <v>6830</v>
      </c>
      <c r="I79" s="236">
        <f t="shared" si="25"/>
        <v>6830</v>
      </c>
      <c r="J79" s="236">
        <f t="shared" si="26"/>
        <v>6830</v>
      </c>
    </row>
    <row r="80" spans="1:58" s="98" customFormat="1" ht="15.75" hidden="1" customHeight="1">
      <c r="A80" s="224"/>
      <c r="B80" s="225"/>
      <c r="C80" s="225"/>
      <c r="D80" s="244">
        <v>3237</v>
      </c>
      <c r="E80" s="241" t="s">
        <v>81</v>
      </c>
      <c r="F80" s="226">
        <v>22263.71</v>
      </c>
      <c r="G80" s="236">
        <v>9031</v>
      </c>
      <c r="H80" s="236">
        <v>10331</v>
      </c>
      <c r="I80" s="236">
        <f t="shared" si="25"/>
        <v>10331</v>
      </c>
      <c r="J80" s="236">
        <f t="shared" si="26"/>
        <v>10331</v>
      </c>
    </row>
    <row r="81" spans="1:58" s="98" customFormat="1" ht="15.75" hidden="1" customHeight="1">
      <c r="A81" s="224"/>
      <c r="B81" s="225"/>
      <c r="C81" s="225"/>
      <c r="D81" s="244">
        <v>3238</v>
      </c>
      <c r="E81" s="241" t="s">
        <v>82</v>
      </c>
      <c r="F81" s="226">
        <v>4227.76</v>
      </c>
      <c r="G81" s="236">
        <v>4400</v>
      </c>
      <c r="H81" s="236">
        <v>4400</v>
      </c>
      <c r="I81" s="236">
        <f t="shared" si="25"/>
        <v>4400</v>
      </c>
      <c r="J81" s="236">
        <f t="shared" si="26"/>
        <v>4400</v>
      </c>
    </row>
    <row r="82" spans="1:58" s="98" customFormat="1" ht="15.75" hidden="1" customHeight="1">
      <c r="A82" s="224"/>
      <c r="B82" s="225"/>
      <c r="C82" s="225"/>
      <c r="D82" s="244">
        <v>3239</v>
      </c>
      <c r="E82" s="241" t="s">
        <v>83</v>
      </c>
      <c r="F82" s="226">
        <v>5643.71</v>
      </c>
      <c r="G82" s="236">
        <v>6000</v>
      </c>
      <c r="H82" s="236">
        <v>6000</v>
      </c>
      <c r="I82" s="236">
        <f t="shared" si="25"/>
        <v>6000</v>
      </c>
      <c r="J82" s="236">
        <f t="shared" si="26"/>
        <v>6000</v>
      </c>
    </row>
    <row r="83" spans="1:58" s="98" customFormat="1" ht="33" hidden="1" customHeight="1">
      <c r="A83" s="222"/>
      <c r="B83" s="222"/>
      <c r="C83" s="222">
        <v>324</v>
      </c>
      <c r="D83" s="242"/>
      <c r="E83" s="243" t="s">
        <v>200</v>
      </c>
      <c r="F83" s="223">
        <f>F84</f>
        <v>6189</v>
      </c>
      <c r="G83" s="223">
        <f t="shared" ref="G83:J83" si="33">G84</f>
        <v>8000</v>
      </c>
      <c r="H83" s="223">
        <f t="shared" si="33"/>
        <v>8000</v>
      </c>
      <c r="I83" s="223">
        <f t="shared" si="33"/>
        <v>8000</v>
      </c>
      <c r="J83" s="223">
        <f t="shared" si="33"/>
        <v>8000</v>
      </c>
    </row>
    <row r="84" spans="1:58" s="98" customFormat="1" ht="33" hidden="1" customHeight="1">
      <c r="A84" s="224"/>
      <c r="B84" s="225"/>
      <c r="C84" s="225"/>
      <c r="D84" s="245">
        <v>3241</v>
      </c>
      <c r="E84" s="246" t="s">
        <v>262</v>
      </c>
      <c r="F84" s="226">
        <v>6189</v>
      </c>
      <c r="G84" s="226">
        <v>8000</v>
      </c>
      <c r="H84" s="226">
        <v>8000</v>
      </c>
      <c r="I84" s="226">
        <f>H84</f>
        <v>8000</v>
      </c>
      <c r="J84" s="226">
        <f>I84</f>
        <v>8000</v>
      </c>
    </row>
    <row r="85" spans="1:58" s="98" customFormat="1" ht="26.25" hidden="1">
      <c r="A85" s="222"/>
      <c r="B85" s="222"/>
      <c r="C85" s="222">
        <v>329</v>
      </c>
      <c r="D85" s="222"/>
      <c r="E85" s="234" t="s">
        <v>84</v>
      </c>
      <c r="F85" s="223">
        <f>SUM(F86:F92)</f>
        <v>36532.399999999994</v>
      </c>
      <c r="G85" s="223">
        <f t="shared" ref="G85:H85" si="34">SUM(G86:G92)</f>
        <v>39041</v>
      </c>
      <c r="H85" s="223">
        <f t="shared" si="34"/>
        <v>36420</v>
      </c>
      <c r="I85" s="223">
        <f t="shared" si="25"/>
        <v>36420</v>
      </c>
      <c r="J85" s="223">
        <f t="shared" si="26"/>
        <v>36420</v>
      </c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</row>
    <row r="86" spans="1:58" s="98" customFormat="1" ht="39" hidden="1">
      <c r="A86" s="224"/>
      <c r="B86" s="225"/>
      <c r="C86" s="225"/>
      <c r="D86" s="238">
        <v>3291</v>
      </c>
      <c r="E86" s="235" t="s">
        <v>85</v>
      </c>
      <c r="F86" s="226">
        <v>0</v>
      </c>
      <c r="G86" s="236">
        <v>1000</v>
      </c>
      <c r="H86" s="236">
        <v>200</v>
      </c>
      <c r="I86" s="236">
        <f t="shared" si="25"/>
        <v>200</v>
      </c>
      <c r="J86" s="236">
        <f t="shared" si="26"/>
        <v>200</v>
      </c>
      <c r="L86" s="106"/>
    </row>
    <row r="87" spans="1:58" s="98" customFormat="1" ht="15.75" hidden="1" customHeight="1">
      <c r="A87" s="224"/>
      <c r="B87" s="225"/>
      <c r="C87" s="225"/>
      <c r="D87" s="238">
        <v>3292</v>
      </c>
      <c r="E87" s="235" t="s">
        <v>86</v>
      </c>
      <c r="F87" s="226">
        <v>2346.06</v>
      </c>
      <c r="G87" s="236">
        <v>2400</v>
      </c>
      <c r="H87" s="236">
        <v>2400</v>
      </c>
      <c r="I87" s="236">
        <f t="shared" si="25"/>
        <v>2400</v>
      </c>
      <c r="J87" s="236">
        <f t="shared" si="26"/>
        <v>2400</v>
      </c>
    </row>
    <row r="88" spans="1:58" s="98" customFormat="1" ht="15.75" hidden="1" customHeight="1">
      <c r="A88" s="224"/>
      <c r="B88" s="225"/>
      <c r="C88" s="225"/>
      <c r="D88" s="238">
        <v>3293</v>
      </c>
      <c r="E88" s="235" t="s">
        <v>87</v>
      </c>
      <c r="F88" s="226">
        <v>2723.66</v>
      </c>
      <c r="G88" s="236">
        <v>2500</v>
      </c>
      <c r="H88" s="236">
        <v>2000</v>
      </c>
      <c r="I88" s="236">
        <f t="shared" si="25"/>
        <v>2000</v>
      </c>
      <c r="J88" s="236">
        <f t="shared" si="26"/>
        <v>2000</v>
      </c>
    </row>
    <row r="89" spans="1:58" s="98" customFormat="1" ht="15.75" hidden="1" customHeight="1">
      <c r="A89" s="224"/>
      <c r="B89" s="225"/>
      <c r="C89" s="225"/>
      <c r="D89" s="238">
        <v>3294</v>
      </c>
      <c r="E89" s="235" t="s">
        <v>88</v>
      </c>
      <c r="F89" s="226">
        <v>395</v>
      </c>
      <c r="G89" s="236">
        <v>200</v>
      </c>
      <c r="H89" s="236">
        <v>300</v>
      </c>
      <c r="I89" s="236">
        <f t="shared" si="25"/>
        <v>300</v>
      </c>
      <c r="J89" s="236">
        <f t="shared" si="26"/>
        <v>300</v>
      </c>
    </row>
    <row r="90" spans="1:58" s="98" customFormat="1" hidden="1">
      <c r="A90" s="224"/>
      <c r="B90" s="225"/>
      <c r="C90" s="225"/>
      <c r="D90" s="238">
        <v>3295</v>
      </c>
      <c r="E90" s="235" t="s">
        <v>89</v>
      </c>
      <c r="F90" s="226">
        <v>4579.13</v>
      </c>
      <c r="G90" s="236">
        <v>3450</v>
      </c>
      <c r="H90" s="236">
        <v>4750</v>
      </c>
      <c r="I90" s="236">
        <f t="shared" si="25"/>
        <v>4750</v>
      </c>
      <c r="J90" s="236">
        <f t="shared" si="26"/>
        <v>4750</v>
      </c>
    </row>
    <row r="91" spans="1:58" s="98" customFormat="1" ht="15.75" hidden="1" customHeight="1">
      <c r="A91" s="224"/>
      <c r="B91" s="225"/>
      <c r="C91" s="225"/>
      <c r="D91" s="238">
        <v>3296</v>
      </c>
      <c r="E91" s="235" t="s">
        <v>94</v>
      </c>
      <c r="F91" s="226">
        <v>3466.25</v>
      </c>
      <c r="G91" s="236">
        <v>1550</v>
      </c>
      <c r="H91" s="236">
        <v>0</v>
      </c>
      <c r="I91" s="236">
        <f t="shared" ref="I91:I92" si="35">H91</f>
        <v>0</v>
      </c>
      <c r="J91" s="236">
        <f t="shared" ref="J91:J92" si="36">H91</f>
        <v>0</v>
      </c>
    </row>
    <row r="92" spans="1:58" s="98" customFormat="1" ht="26.25" hidden="1">
      <c r="A92" s="224"/>
      <c r="B92" s="225"/>
      <c r="C92" s="225"/>
      <c r="D92" s="238">
        <v>3299</v>
      </c>
      <c r="E92" s="235" t="s">
        <v>84</v>
      </c>
      <c r="F92" s="226">
        <v>23022.3</v>
      </c>
      <c r="G92" s="236">
        <v>27941</v>
      </c>
      <c r="H92" s="236">
        <v>26770</v>
      </c>
      <c r="I92" s="236">
        <f t="shared" si="35"/>
        <v>26770</v>
      </c>
      <c r="J92" s="236">
        <f t="shared" si="36"/>
        <v>26770</v>
      </c>
    </row>
    <row r="93" spans="1:58" s="98" customFormat="1">
      <c r="A93" s="232"/>
      <c r="B93" s="232">
        <v>34</v>
      </c>
      <c r="C93" s="232"/>
      <c r="D93" s="232"/>
      <c r="E93" s="233" t="s">
        <v>98</v>
      </c>
      <c r="F93" s="221">
        <f>F94</f>
        <v>8058.64</v>
      </c>
      <c r="G93" s="221">
        <f t="shared" ref="G93:H93" si="37">G94</f>
        <v>3200</v>
      </c>
      <c r="H93" s="221">
        <f t="shared" si="37"/>
        <v>250</v>
      </c>
      <c r="I93" s="221">
        <f t="shared" ref="I93:I101" si="38">H93</f>
        <v>250</v>
      </c>
      <c r="J93" s="221">
        <f t="shared" ref="J93:J101" si="39">H93</f>
        <v>250</v>
      </c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</row>
    <row r="94" spans="1:58" s="98" customFormat="1" hidden="1">
      <c r="A94" s="227"/>
      <c r="B94" s="227"/>
      <c r="C94" s="227">
        <v>343</v>
      </c>
      <c r="D94" s="227"/>
      <c r="E94" s="247" t="s">
        <v>99</v>
      </c>
      <c r="F94" s="223">
        <f>SUM(F95:F96)</f>
        <v>8058.64</v>
      </c>
      <c r="G94" s="223">
        <f t="shared" ref="G94:H94" si="40">SUM(G95:G96)</f>
        <v>3200</v>
      </c>
      <c r="H94" s="223">
        <f t="shared" si="40"/>
        <v>250</v>
      </c>
      <c r="I94" s="223">
        <f t="shared" si="38"/>
        <v>250</v>
      </c>
      <c r="J94" s="223">
        <f t="shared" si="39"/>
        <v>250</v>
      </c>
      <c r="K94" s="105"/>
      <c r="L94" s="105"/>
      <c r="M94" s="111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</row>
    <row r="95" spans="1:58" s="98" customFormat="1" ht="25.5" hidden="1">
      <c r="A95" s="229"/>
      <c r="B95" s="229"/>
      <c r="C95" s="229"/>
      <c r="D95" s="229">
        <v>3431</v>
      </c>
      <c r="E95" s="248" t="s">
        <v>100</v>
      </c>
      <c r="F95" s="226">
        <v>1739.46</v>
      </c>
      <c r="G95" s="236">
        <v>1700</v>
      </c>
      <c r="H95" s="236">
        <v>250</v>
      </c>
      <c r="I95" s="236">
        <f t="shared" si="38"/>
        <v>250</v>
      </c>
      <c r="J95" s="236">
        <f t="shared" si="39"/>
        <v>250</v>
      </c>
    </row>
    <row r="96" spans="1:58" s="98" customFormat="1" hidden="1">
      <c r="A96" s="229"/>
      <c r="B96" s="229"/>
      <c r="C96" s="229"/>
      <c r="D96" s="229">
        <v>3433</v>
      </c>
      <c r="E96" s="235" t="s">
        <v>101</v>
      </c>
      <c r="F96" s="226">
        <v>6319.18</v>
      </c>
      <c r="G96" s="236">
        <v>1500</v>
      </c>
      <c r="H96" s="236">
        <v>0</v>
      </c>
      <c r="I96" s="236">
        <f t="shared" si="38"/>
        <v>0</v>
      </c>
      <c r="J96" s="236">
        <f t="shared" si="39"/>
        <v>0</v>
      </c>
    </row>
    <row r="97" spans="1:58" s="98" customFormat="1" ht="25.5">
      <c r="A97" s="232"/>
      <c r="B97" s="232">
        <v>36</v>
      </c>
      <c r="C97" s="232"/>
      <c r="D97" s="232"/>
      <c r="E97" s="233" t="s">
        <v>275</v>
      </c>
      <c r="F97" s="221">
        <f>F98</f>
        <v>157.13</v>
      </c>
      <c r="G97" s="221">
        <f t="shared" ref="G97:J97" si="41">G98</f>
        <v>50</v>
      </c>
      <c r="H97" s="221">
        <f t="shared" si="41"/>
        <v>50</v>
      </c>
      <c r="I97" s="221">
        <f t="shared" si="41"/>
        <v>50</v>
      </c>
      <c r="J97" s="221">
        <f t="shared" si="41"/>
        <v>50</v>
      </c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</row>
    <row r="98" spans="1:58" s="98" customFormat="1" ht="38.25" hidden="1">
      <c r="A98" s="227"/>
      <c r="B98" s="227"/>
      <c r="C98" s="227">
        <v>369</v>
      </c>
      <c r="D98" s="227"/>
      <c r="E98" s="247" t="s">
        <v>260</v>
      </c>
      <c r="F98" s="223">
        <f>F99</f>
        <v>157.13</v>
      </c>
      <c r="G98" s="223">
        <f t="shared" ref="G98:J98" si="42">G99</f>
        <v>50</v>
      </c>
      <c r="H98" s="223">
        <f t="shared" si="42"/>
        <v>50</v>
      </c>
      <c r="I98" s="223">
        <f t="shared" si="42"/>
        <v>50</v>
      </c>
      <c r="J98" s="223">
        <f t="shared" si="42"/>
        <v>50</v>
      </c>
      <c r="K98" s="105"/>
      <c r="L98" s="105"/>
      <c r="M98" s="111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</row>
    <row r="99" spans="1:58" s="98" customFormat="1" ht="39" hidden="1">
      <c r="A99" s="229"/>
      <c r="B99" s="229"/>
      <c r="C99" s="229"/>
      <c r="D99" s="229">
        <v>3691</v>
      </c>
      <c r="E99" s="235" t="s">
        <v>276</v>
      </c>
      <c r="F99" s="226">
        <v>157.13</v>
      </c>
      <c r="G99" s="226">
        <v>50</v>
      </c>
      <c r="H99" s="226">
        <v>50</v>
      </c>
      <c r="I99" s="226">
        <v>50</v>
      </c>
      <c r="J99" s="226">
        <v>50</v>
      </c>
    </row>
    <row r="100" spans="1:58" s="98" customFormat="1" ht="38.25">
      <c r="A100" s="232"/>
      <c r="B100" s="232">
        <v>37</v>
      </c>
      <c r="C100" s="232"/>
      <c r="D100" s="232"/>
      <c r="E100" s="233" t="s">
        <v>177</v>
      </c>
      <c r="F100" s="221">
        <f>F101</f>
        <v>6538.48</v>
      </c>
      <c r="G100" s="221">
        <f t="shared" ref="G100:H100" si="43">G101</f>
        <v>4000</v>
      </c>
      <c r="H100" s="221">
        <f t="shared" si="43"/>
        <v>7000</v>
      </c>
      <c r="I100" s="221">
        <f t="shared" si="38"/>
        <v>7000</v>
      </c>
      <c r="J100" s="221">
        <f t="shared" si="39"/>
        <v>7000</v>
      </c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</row>
    <row r="101" spans="1:58" s="98" customFormat="1" ht="26.25" hidden="1">
      <c r="A101" s="227"/>
      <c r="B101" s="227"/>
      <c r="C101" s="227">
        <v>372</v>
      </c>
      <c r="D101" s="227"/>
      <c r="E101" s="239" t="s">
        <v>103</v>
      </c>
      <c r="F101" s="223">
        <f>SUM(F102:F103)</f>
        <v>6538.48</v>
      </c>
      <c r="G101" s="223">
        <f t="shared" ref="G101:H101" si="44">SUM(G102:G103)</f>
        <v>4000</v>
      </c>
      <c r="H101" s="223">
        <f t="shared" si="44"/>
        <v>7000</v>
      </c>
      <c r="I101" s="223">
        <f t="shared" si="38"/>
        <v>7000</v>
      </c>
      <c r="J101" s="223">
        <f t="shared" si="39"/>
        <v>7000</v>
      </c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</row>
    <row r="102" spans="1:58" s="98" customFormat="1" ht="26.25" hidden="1">
      <c r="A102" s="229"/>
      <c r="B102" s="229"/>
      <c r="C102" s="229"/>
      <c r="D102" s="229">
        <v>3722</v>
      </c>
      <c r="E102" s="246" t="s">
        <v>104</v>
      </c>
      <c r="F102" s="226">
        <v>6538.48</v>
      </c>
      <c r="G102" s="236">
        <v>4000</v>
      </c>
      <c r="H102" s="236">
        <v>7000</v>
      </c>
      <c r="I102" s="236">
        <f t="shared" ref="I102:I123" si="45">H102</f>
        <v>7000</v>
      </c>
      <c r="J102" s="236">
        <f t="shared" ref="J102:J123" si="46">H102</f>
        <v>7000</v>
      </c>
    </row>
    <row r="103" spans="1:58" s="98" customFormat="1" ht="38.25" hidden="1">
      <c r="A103" s="229"/>
      <c r="B103" s="229"/>
      <c r="C103" s="229"/>
      <c r="D103" s="229">
        <v>3723</v>
      </c>
      <c r="E103" s="249" t="s">
        <v>105</v>
      </c>
      <c r="F103" s="226">
        <v>0</v>
      </c>
      <c r="G103" s="236">
        <v>0</v>
      </c>
      <c r="H103" s="236">
        <v>0</v>
      </c>
      <c r="I103" s="236">
        <f t="shared" si="45"/>
        <v>0</v>
      </c>
      <c r="J103" s="236">
        <f t="shared" si="46"/>
        <v>0</v>
      </c>
    </row>
    <row r="104" spans="1:58" s="98" customFormat="1" ht="38.25">
      <c r="A104" s="232"/>
      <c r="B104" s="232">
        <v>38</v>
      </c>
      <c r="C104" s="232"/>
      <c r="D104" s="232"/>
      <c r="E104" s="233" t="s">
        <v>324</v>
      </c>
      <c r="F104" s="221">
        <f>F105</f>
        <v>1626.78</v>
      </c>
      <c r="G104" s="221">
        <f t="shared" ref="G104:H105" si="47">G105</f>
        <v>1700</v>
      </c>
      <c r="H104" s="221">
        <f t="shared" si="47"/>
        <v>1700</v>
      </c>
      <c r="I104" s="221">
        <f t="shared" si="45"/>
        <v>1700</v>
      </c>
      <c r="J104" s="221">
        <f t="shared" si="46"/>
        <v>1700</v>
      </c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</row>
    <row r="105" spans="1:58" hidden="1">
      <c r="A105" s="16"/>
      <c r="B105" s="16"/>
      <c r="C105" s="16">
        <v>381</v>
      </c>
      <c r="D105" s="16"/>
      <c r="E105" s="17" t="s">
        <v>40</v>
      </c>
      <c r="F105" s="10">
        <f>F106</f>
        <v>1626.78</v>
      </c>
      <c r="G105" s="10">
        <f t="shared" si="47"/>
        <v>1700</v>
      </c>
      <c r="H105" s="10">
        <f t="shared" si="47"/>
        <v>1700</v>
      </c>
      <c r="I105" s="10">
        <f t="shared" si="45"/>
        <v>1700</v>
      </c>
      <c r="J105" s="10">
        <f t="shared" si="46"/>
        <v>1700</v>
      </c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</row>
    <row r="106" spans="1:58" hidden="1">
      <c r="A106" s="18"/>
      <c r="B106" s="37"/>
      <c r="C106" s="37"/>
      <c r="D106" s="18">
        <v>3812</v>
      </c>
      <c r="E106" s="20" t="s">
        <v>106</v>
      </c>
      <c r="F106" s="12">
        <v>1626.78</v>
      </c>
      <c r="G106" s="13">
        <v>1700</v>
      </c>
      <c r="H106" s="13">
        <v>1700</v>
      </c>
      <c r="I106" s="13">
        <f t="shared" si="45"/>
        <v>1700</v>
      </c>
      <c r="J106" s="13">
        <f t="shared" si="46"/>
        <v>1700</v>
      </c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</row>
    <row r="107" spans="1:58" ht="25.5">
      <c r="A107" s="38">
        <v>4</v>
      </c>
      <c r="B107" s="39"/>
      <c r="C107" s="39"/>
      <c r="D107" s="39"/>
      <c r="E107" s="40" t="s">
        <v>107</v>
      </c>
      <c r="F107" s="6">
        <f>F111+F121+F108</f>
        <v>176682.01</v>
      </c>
      <c r="G107" s="6">
        <f t="shared" ref="G107:J107" si="48">G111+G121+G108</f>
        <v>120130</v>
      </c>
      <c r="H107" s="6">
        <f t="shared" si="48"/>
        <v>54780</v>
      </c>
      <c r="I107" s="6">
        <f t="shared" si="48"/>
        <v>54780</v>
      </c>
      <c r="J107" s="6">
        <f t="shared" si="48"/>
        <v>54780</v>
      </c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</row>
    <row r="108" spans="1:58" s="98" customFormat="1">
      <c r="A108" s="232"/>
      <c r="B108" s="250">
        <v>41</v>
      </c>
      <c r="C108" s="250"/>
      <c r="D108" s="250"/>
      <c r="E108" s="251" t="s">
        <v>307</v>
      </c>
      <c r="F108" s="221">
        <f>F109</f>
        <v>275</v>
      </c>
      <c r="G108" s="221">
        <f t="shared" ref="G108:J108" si="49">G109</f>
        <v>0</v>
      </c>
      <c r="H108" s="221">
        <f t="shared" si="49"/>
        <v>0</v>
      </c>
      <c r="I108" s="221">
        <f t="shared" si="49"/>
        <v>0</v>
      </c>
      <c r="J108" s="221">
        <f t="shared" si="49"/>
        <v>0</v>
      </c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</row>
    <row r="109" spans="1:58" s="98" customFormat="1" hidden="1">
      <c r="A109" s="227"/>
      <c r="B109" s="252"/>
      <c r="C109" s="252">
        <v>412</v>
      </c>
      <c r="D109" s="252"/>
      <c r="E109" s="253"/>
      <c r="F109" s="223">
        <f>F110</f>
        <v>275</v>
      </c>
      <c r="G109" s="223">
        <f t="shared" ref="G109:J109" si="50">G110</f>
        <v>0</v>
      </c>
      <c r="H109" s="223">
        <f t="shared" si="50"/>
        <v>0</v>
      </c>
      <c r="I109" s="223">
        <f t="shared" si="50"/>
        <v>0</v>
      </c>
      <c r="J109" s="223">
        <f t="shared" si="50"/>
        <v>0</v>
      </c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</row>
    <row r="110" spans="1:58" s="98" customFormat="1" hidden="1">
      <c r="A110" s="254"/>
      <c r="B110" s="255"/>
      <c r="C110" s="255"/>
      <c r="D110" s="256">
        <v>4123</v>
      </c>
      <c r="E110" s="257" t="s">
        <v>308</v>
      </c>
      <c r="F110" s="226">
        <v>275</v>
      </c>
      <c r="G110" s="236">
        <v>0</v>
      </c>
      <c r="H110" s="236">
        <v>0</v>
      </c>
      <c r="I110" s="236">
        <v>0</v>
      </c>
      <c r="J110" s="236">
        <v>0</v>
      </c>
    </row>
    <row r="111" spans="1:58" s="98" customFormat="1" ht="38.25">
      <c r="A111" s="232"/>
      <c r="B111" s="250">
        <v>42</v>
      </c>
      <c r="C111" s="250"/>
      <c r="D111" s="250"/>
      <c r="E111" s="251" t="s">
        <v>108</v>
      </c>
      <c r="F111" s="221">
        <f>F112+F118</f>
        <v>52580.76</v>
      </c>
      <c r="G111" s="221">
        <f t="shared" ref="G111" si="51">G112+G118</f>
        <v>20130</v>
      </c>
      <c r="H111" s="221">
        <v>14280</v>
      </c>
      <c r="I111" s="221">
        <v>14280</v>
      </c>
      <c r="J111" s="221">
        <v>14280</v>
      </c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</row>
    <row r="112" spans="1:58" s="98" customFormat="1" hidden="1">
      <c r="A112" s="227"/>
      <c r="B112" s="252"/>
      <c r="C112" s="252">
        <v>422</v>
      </c>
      <c r="D112" s="252"/>
      <c r="E112" s="253" t="s">
        <v>109</v>
      </c>
      <c r="F112" s="223">
        <f>SUM(F113:F117)</f>
        <v>50410.9</v>
      </c>
      <c r="G112" s="223">
        <f>SUM(G113:G117)</f>
        <v>19100</v>
      </c>
      <c r="H112" s="223">
        <f>SUM(H113:H117)</f>
        <v>15700</v>
      </c>
      <c r="I112" s="223">
        <f t="shared" si="45"/>
        <v>15700</v>
      </c>
      <c r="J112" s="223">
        <f t="shared" si="46"/>
        <v>15700</v>
      </c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</row>
    <row r="113" spans="1:58" s="98" customFormat="1" hidden="1">
      <c r="A113" s="254"/>
      <c r="B113" s="255"/>
      <c r="C113" s="255"/>
      <c r="D113" s="256">
        <v>4221</v>
      </c>
      <c r="E113" s="257" t="s">
        <v>110</v>
      </c>
      <c r="F113" s="226">
        <v>15876.68</v>
      </c>
      <c r="G113" s="236">
        <v>15700</v>
      </c>
      <c r="H113" s="236">
        <v>8000</v>
      </c>
      <c r="I113" s="236">
        <f t="shared" si="45"/>
        <v>8000</v>
      </c>
      <c r="J113" s="236">
        <f t="shared" si="46"/>
        <v>8000</v>
      </c>
    </row>
    <row r="114" spans="1:58" s="98" customFormat="1" hidden="1">
      <c r="A114" s="225"/>
      <c r="B114" s="225"/>
      <c r="C114" s="225"/>
      <c r="D114" s="225">
        <v>4222</v>
      </c>
      <c r="E114" s="258" t="s">
        <v>111</v>
      </c>
      <c r="F114" s="226">
        <v>0</v>
      </c>
      <c r="G114" s="236">
        <v>0</v>
      </c>
      <c r="H114" s="236">
        <v>0</v>
      </c>
      <c r="I114" s="236">
        <f t="shared" si="45"/>
        <v>0</v>
      </c>
      <c r="J114" s="236">
        <f t="shared" si="46"/>
        <v>0</v>
      </c>
    </row>
    <row r="115" spans="1:58" s="98" customFormat="1" ht="25.5" hidden="1">
      <c r="A115" s="225"/>
      <c r="B115" s="225"/>
      <c r="C115" s="225"/>
      <c r="D115" s="225">
        <v>4223</v>
      </c>
      <c r="E115" s="258" t="s">
        <v>112</v>
      </c>
      <c r="F115" s="226">
        <v>5362.5</v>
      </c>
      <c r="G115" s="236">
        <v>0</v>
      </c>
      <c r="H115" s="236">
        <v>1000</v>
      </c>
      <c r="I115" s="236">
        <f t="shared" si="45"/>
        <v>1000</v>
      </c>
      <c r="J115" s="236">
        <f t="shared" si="46"/>
        <v>1000</v>
      </c>
    </row>
    <row r="116" spans="1:58" s="98" customFormat="1" hidden="1">
      <c r="A116" s="225"/>
      <c r="B116" s="225"/>
      <c r="C116" s="225"/>
      <c r="D116" s="225">
        <v>4226</v>
      </c>
      <c r="E116" s="258" t="s">
        <v>113</v>
      </c>
      <c r="F116" s="226">
        <v>0</v>
      </c>
      <c r="G116" s="236">
        <v>0</v>
      </c>
      <c r="H116" s="236">
        <v>0</v>
      </c>
      <c r="I116" s="236">
        <f t="shared" si="45"/>
        <v>0</v>
      </c>
      <c r="J116" s="236">
        <f t="shared" si="46"/>
        <v>0</v>
      </c>
    </row>
    <row r="117" spans="1:58" s="98" customFormat="1" ht="25.5" hidden="1">
      <c r="A117" s="225"/>
      <c r="B117" s="225"/>
      <c r="C117" s="225"/>
      <c r="D117" s="225">
        <v>4227</v>
      </c>
      <c r="E117" s="258" t="s">
        <v>114</v>
      </c>
      <c r="F117" s="226">
        <v>29171.72</v>
      </c>
      <c r="G117" s="236">
        <v>3400</v>
      </c>
      <c r="H117" s="236">
        <v>6700</v>
      </c>
      <c r="I117" s="236">
        <f t="shared" si="45"/>
        <v>6700</v>
      </c>
      <c r="J117" s="236">
        <f t="shared" si="46"/>
        <v>6700</v>
      </c>
    </row>
    <row r="118" spans="1:58" s="260" customFormat="1" ht="25.5" hidden="1">
      <c r="A118" s="222"/>
      <c r="B118" s="222"/>
      <c r="C118" s="222">
        <v>424</v>
      </c>
      <c r="D118" s="222"/>
      <c r="E118" s="259" t="s">
        <v>115</v>
      </c>
      <c r="F118" s="223">
        <f>SUM(F119:F120)</f>
        <v>2169.86</v>
      </c>
      <c r="G118" s="223">
        <f t="shared" ref="G118:H118" si="52">SUM(G119:G120)</f>
        <v>1030</v>
      </c>
      <c r="H118" s="223">
        <f t="shared" si="52"/>
        <v>3080</v>
      </c>
      <c r="I118" s="223">
        <f t="shared" si="45"/>
        <v>3080</v>
      </c>
      <c r="J118" s="223">
        <f t="shared" si="46"/>
        <v>3080</v>
      </c>
      <c r="K118" s="209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209"/>
      <c r="AE118" s="209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</row>
    <row r="119" spans="1:58" s="98" customFormat="1" hidden="1">
      <c r="A119" s="225"/>
      <c r="B119" s="225"/>
      <c r="C119" s="225"/>
      <c r="D119" s="225">
        <v>4241</v>
      </c>
      <c r="E119" s="258" t="s">
        <v>116</v>
      </c>
      <c r="F119" s="226">
        <v>2169.86</v>
      </c>
      <c r="G119" s="236">
        <v>1030</v>
      </c>
      <c r="H119" s="236">
        <v>3080</v>
      </c>
      <c r="I119" s="236">
        <f t="shared" si="45"/>
        <v>3080</v>
      </c>
      <c r="J119" s="236">
        <f t="shared" si="46"/>
        <v>3080</v>
      </c>
    </row>
    <row r="120" spans="1:58" s="98" customFormat="1" ht="42.75" hidden="1">
      <c r="A120" s="225"/>
      <c r="B120" s="225"/>
      <c r="C120" s="225"/>
      <c r="D120" s="225">
        <v>4242</v>
      </c>
      <c r="E120" s="261" t="s">
        <v>117</v>
      </c>
      <c r="F120" s="226">
        <v>0</v>
      </c>
      <c r="G120" s="236">
        <v>0</v>
      </c>
      <c r="H120" s="236">
        <v>0</v>
      </c>
      <c r="I120" s="236">
        <f t="shared" si="45"/>
        <v>0</v>
      </c>
      <c r="J120" s="236">
        <f t="shared" si="46"/>
        <v>0</v>
      </c>
    </row>
    <row r="121" spans="1:58" s="98" customFormat="1" ht="38.25">
      <c r="A121" s="220"/>
      <c r="B121" s="220">
        <v>45</v>
      </c>
      <c r="C121" s="220"/>
      <c r="D121" s="220"/>
      <c r="E121" s="262" t="s">
        <v>118</v>
      </c>
      <c r="F121" s="221">
        <f>F122</f>
        <v>123826.25</v>
      </c>
      <c r="G121" s="221">
        <f t="shared" ref="G121:H122" si="53">G122</f>
        <v>100000</v>
      </c>
      <c r="H121" s="221">
        <v>40500</v>
      </c>
      <c r="I121" s="221">
        <f t="shared" si="45"/>
        <v>40500</v>
      </c>
      <c r="J121" s="221">
        <f t="shared" si="46"/>
        <v>40500</v>
      </c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4"/>
      <c r="AI121" s="104"/>
      <c r="AJ121" s="104"/>
      <c r="AK121" s="104"/>
      <c r="AL121" s="104"/>
      <c r="AM121" s="104"/>
      <c r="AN121" s="104"/>
      <c r="AO121" s="104"/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  <c r="BF121" s="104"/>
    </row>
    <row r="122" spans="1:58" ht="25.5" hidden="1">
      <c r="A122" s="9"/>
      <c r="B122" s="9"/>
      <c r="C122" s="9">
        <v>451</v>
      </c>
      <c r="D122" s="9"/>
      <c r="E122" s="208" t="s">
        <v>119</v>
      </c>
      <c r="F122" s="10">
        <f>F123</f>
        <v>123826.25</v>
      </c>
      <c r="G122" s="10">
        <f t="shared" si="53"/>
        <v>100000</v>
      </c>
      <c r="H122" s="10">
        <f t="shared" si="53"/>
        <v>2000</v>
      </c>
      <c r="I122" s="10">
        <f t="shared" si="45"/>
        <v>2000</v>
      </c>
      <c r="J122" s="10">
        <f t="shared" si="46"/>
        <v>2000</v>
      </c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</row>
    <row r="123" spans="1:58" ht="25.5" hidden="1">
      <c r="A123" s="11"/>
      <c r="B123" s="11"/>
      <c r="C123" s="11"/>
      <c r="D123" s="11">
        <v>4511</v>
      </c>
      <c r="E123" s="207" t="s">
        <v>119</v>
      </c>
      <c r="F123" s="12">
        <v>123826.25</v>
      </c>
      <c r="G123" s="13">
        <v>100000</v>
      </c>
      <c r="H123" s="13">
        <v>2000</v>
      </c>
      <c r="I123" s="13">
        <f t="shared" si="45"/>
        <v>2000</v>
      </c>
      <c r="J123" s="13">
        <f t="shared" si="46"/>
        <v>2000</v>
      </c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98"/>
      <c r="AR123" s="98"/>
      <c r="AS123" s="98"/>
      <c r="AT123" s="98"/>
      <c r="AU123" s="98"/>
      <c r="AV123" s="98"/>
      <c r="AW123" s="98"/>
      <c r="AX123" s="98"/>
      <c r="AY123" s="98"/>
      <c r="AZ123" s="98"/>
      <c r="BA123" s="98"/>
      <c r="BB123" s="98"/>
      <c r="BC123" s="98"/>
      <c r="BD123" s="98"/>
      <c r="BE123" s="98"/>
      <c r="BF123" s="98"/>
    </row>
    <row r="124" spans="1:58">
      <c r="A124" s="11"/>
      <c r="B124" s="11"/>
      <c r="C124" s="11"/>
      <c r="D124" s="11"/>
      <c r="E124" s="19"/>
      <c r="F124" s="12"/>
      <c r="G124" s="13"/>
      <c r="H124" s="13"/>
      <c r="I124" s="13"/>
      <c r="J124" s="13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  <c r="AH124" s="98"/>
      <c r="AI124" s="98"/>
      <c r="AJ124" s="98"/>
      <c r="AK124" s="98"/>
      <c r="AL124" s="98"/>
      <c r="AM124" s="98"/>
      <c r="AN124" s="98"/>
      <c r="AO124" s="98"/>
      <c r="AP124" s="98"/>
      <c r="AQ124" s="98"/>
      <c r="AR124" s="98"/>
      <c r="AS124" s="98"/>
      <c r="AT124" s="98"/>
      <c r="AU124" s="98"/>
      <c r="AV124" s="98"/>
      <c r="AW124" s="98"/>
      <c r="AX124" s="98"/>
      <c r="AY124" s="98"/>
      <c r="AZ124" s="98"/>
      <c r="BA124" s="98"/>
      <c r="BB124" s="98"/>
      <c r="BC124" s="98"/>
      <c r="BD124" s="98"/>
      <c r="BE124" s="98"/>
      <c r="BF124" s="98"/>
    </row>
    <row r="125" spans="1:58">
      <c r="A125" s="11"/>
      <c r="B125" s="11"/>
      <c r="C125" s="11"/>
      <c r="D125" s="11"/>
      <c r="E125" s="19"/>
      <c r="F125" s="12"/>
      <c r="G125" s="13"/>
      <c r="H125" s="13"/>
      <c r="I125" s="13"/>
      <c r="J125" s="13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  <c r="AQ125" s="98"/>
      <c r="AR125" s="98"/>
      <c r="AS125" s="98"/>
      <c r="AT125" s="98"/>
      <c r="AU125" s="98"/>
      <c r="AV125" s="98"/>
      <c r="AW125" s="98"/>
      <c r="AX125" s="98"/>
      <c r="AY125" s="98"/>
      <c r="AZ125" s="98"/>
      <c r="BA125" s="98"/>
      <c r="BB125" s="98"/>
      <c r="BC125" s="98"/>
      <c r="BD125" s="98"/>
      <c r="BE125" s="98"/>
      <c r="BF125" s="98"/>
    </row>
    <row r="126" spans="1:58">
      <c r="A126" s="11"/>
      <c r="B126" s="11"/>
      <c r="C126" s="11"/>
      <c r="D126" s="11"/>
      <c r="E126" s="19"/>
      <c r="F126" s="12"/>
      <c r="G126" s="13"/>
      <c r="H126" s="13"/>
      <c r="I126" s="13"/>
      <c r="J126" s="13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  <c r="AD126" s="98"/>
      <c r="AE126" s="98"/>
      <c r="AF126" s="98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  <c r="AQ126" s="98"/>
      <c r="AR126" s="98"/>
      <c r="AS126" s="98"/>
      <c r="AT126" s="98"/>
      <c r="AU126" s="98"/>
      <c r="AV126" s="98"/>
      <c r="AW126" s="98"/>
      <c r="AX126" s="98"/>
      <c r="AY126" s="98"/>
      <c r="AZ126" s="98"/>
      <c r="BA126" s="98"/>
      <c r="BB126" s="98"/>
      <c r="BC126" s="98"/>
      <c r="BD126" s="98"/>
      <c r="BE126" s="98"/>
      <c r="BF126" s="98"/>
    </row>
    <row r="127" spans="1:58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  <c r="AS127" s="98"/>
      <c r="AT127" s="98"/>
      <c r="AU127" s="98"/>
      <c r="AV127" s="98"/>
      <c r="AW127" s="98"/>
      <c r="AX127" s="98"/>
      <c r="AY127" s="98"/>
      <c r="AZ127" s="98"/>
      <c r="BA127" s="98"/>
      <c r="BB127" s="98"/>
      <c r="BC127" s="98"/>
      <c r="BD127" s="98"/>
      <c r="BE127" s="98"/>
      <c r="BF127" s="98"/>
    </row>
    <row r="128" spans="1:58">
      <c r="A128" s="319" t="s">
        <v>120</v>
      </c>
      <c r="B128" s="319"/>
      <c r="C128" s="319"/>
      <c r="D128" s="319"/>
      <c r="E128" s="319"/>
      <c r="F128" s="42">
        <f>F50+F107</f>
        <v>3327700.1899999995</v>
      </c>
      <c r="G128" s="42">
        <f>G50+G107</f>
        <v>3301292</v>
      </c>
      <c r="H128" s="42">
        <f>H50+H107</f>
        <v>3899475</v>
      </c>
      <c r="I128" s="42">
        <f>I50+I107</f>
        <v>3899475</v>
      </c>
      <c r="J128" s="42">
        <f>J50+J107</f>
        <v>3899475</v>
      </c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98"/>
      <c r="AJ128" s="98"/>
      <c r="AK128" s="98"/>
      <c r="AL128" s="98"/>
      <c r="AM128" s="98"/>
      <c r="AN128" s="98"/>
      <c r="AO128" s="98"/>
      <c r="AP128" s="98"/>
      <c r="AQ128" s="98"/>
      <c r="AR128" s="98"/>
      <c r="AS128" s="98"/>
      <c r="AT128" s="98"/>
      <c r="AU128" s="98"/>
      <c r="AV128" s="98"/>
      <c r="AW128" s="98"/>
      <c r="AX128" s="98"/>
      <c r="AY128" s="98"/>
      <c r="AZ128" s="98"/>
      <c r="BA128" s="98"/>
      <c r="BB128" s="98"/>
      <c r="BC128" s="98"/>
      <c r="BD128" s="98"/>
      <c r="BE128" s="98"/>
      <c r="BF128" s="98"/>
    </row>
    <row r="129" spans="11:58"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  <c r="AB129" s="98"/>
      <c r="AC129" s="98"/>
      <c r="AD129" s="98"/>
      <c r="AE129" s="98"/>
      <c r="AF129" s="98"/>
      <c r="AG129" s="98"/>
      <c r="AH129" s="98"/>
      <c r="AI129" s="98"/>
      <c r="AJ129" s="98"/>
      <c r="AK129" s="98"/>
      <c r="AL129" s="98"/>
      <c r="AM129" s="98"/>
      <c r="AN129" s="98"/>
      <c r="AO129" s="98"/>
      <c r="AP129" s="98"/>
      <c r="AQ129" s="98"/>
      <c r="AR129" s="98"/>
      <c r="AS129" s="98"/>
      <c r="AT129" s="98"/>
      <c r="AU129" s="98"/>
      <c r="AV129" s="98"/>
      <c r="AW129" s="98"/>
      <c r="AX129" s="98"/>
      <c r="AY129" s="98"/>
      <c r="AZ129" s="98"/>
      <c r="BA129" s="98"/>
      <c r="BB129" s="98"/>
      <c r="BC129" s="98"/>
      <c r="BD129" s="98"/>
      <c r="BE129" s="98"/>
      <c r="BF129" s="98"/>
    </row>
    <row r="130" spans="11:58"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8"/>
      <c r="AM130" s="98"/>
      <c r="AN130" s="98"/>
      <c r="AO130" s="98"/>
      <c r="AP130" s="98"/>
      <c r="AQ130" s="98"/>
      <c r="AR130" s="98"/>
      <c r="AS130" s="98"/>
      <c r="AT130" s="98"/>
      <c r="AU130" s="98"/>
      <c r="AV130" s="98"/>
      <c r="AW130" s="98"/>
      <c r="AX130" s="98"/>
      <c r="AY130" s="98"/>
      <c r="AZ130" s="98"/>
      <c r="BA130" s="98"/>
      <c r="BB130" s="98"/>
      <c r="BC130" s="98"/>
      <c r="BD130" s="98"/>
      <c r="BE130" s="98"/>
      <c r="BF130" s="98"/>
    </row>
    <row r="131" spans="11:58"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  <c r="AB131" s="98"/>
      <c r="AC131" s="98"/>
      <c r="AD131" s="98"/>
      <c r="AE131" s="98"/>
      <c r="AF131" s="98"/>
      <c r="AG131" s="98"/>
      <c r="AH131" s="98"/>
      <c r="AI131" s="98"/>
      <c r="AJ131" s="98"/>
      <c r="AK131" s="98"/>
      <c r="AL131" s="98"/>
      <c r="AM131" s="98"/>
      <c r="AN131" s="98"/>
      <c r="AO131" s="98"/>
      <c r="AP131" s="98"/>
      <c r="AQ131" s="98"/>
      <c r="AR131" s="98"/>
      <c r="AS131" s="98"/>
      <c r="AT131" s="98"/>
      <c r="AU131" s="98"/>
      <c r="AV131" s="98"/>
      <c r="AW131" s="98"/>
      <c r="AX131" s="98"/>
      <c r="AY131" s="98"/>
      <c r="AZ131" s="98"/>
      <c r="BA131" s="98"/>
      <c r="BB131" s="98"/>
      <c r="BC131" s="98"/>
      <c r="BD131" s="98"/>
      <c r="BE131" s="98"/>
      <c r="BF131" s="98"/>
    </row>
    <row r="132" spans="11:58"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/>
      <c r="AB132" s="98"/>
      <c r="AC132" s="98"/>
      <c r="AD132" s="98"/>
      <c r="AE132" s="98"/>
      <c r="AF132" s="98"/>
      <c r="AG132" s="98"/>
      <c r="AH132" s="98"/>
      <c r="AI132" s="98"/>
      <c r="AJ132" s="98"/>
      <c r="AK132" s="98"/>
      <c r="AL132" s="98"/>
      <c r="AM132" s="98"/>
      <c r="AN132" s="98"/>
      <c r="AO132" s="98"/>
      <c r="AP132" s="98"/>
      <c r="AQ132" s="98"/>
      <c r="AR132" s="98"/>
      <c r="AS132" s="98"/>
      <c r="AT132" s="98"/>
      <c r="AU132" s="98"/>
      <c r="AV132" s="98"/>
      <c r="AW132" s="98"/>
      <c r="AX132" s="98"/>
      <c r="AY132" s="98"/>
      <c r="AZ132" s="98"/>
      <c r="BA132" s="98"/>
      <c r="BB132" s="98"/>
      <c r="BC132" s="98"/>
      <c r="BD132" s="98"/>
      <c r="BE132" s="98"/>
      <c r="BF132" s="98"/>
    </row>
    <row r="133" spans="11:58"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  <c r="AD133" s="98"/>
      <c r="AE133" s="98"/>
      <c r="AF133" s="98"/>
      <c r="AG133" s="98"/>
      <c r="AH133" s="98"/>
      <c r="AI133" s="98"/>
      <c r="AJ133" s="98"/>
      <c r="AK133" s="98"/>
      <c r="AL133" s="98"/>
      <c r="AM133" s="98"/>
      <c r="AN133" s="98"/>
      <c r="AO133" s="98"/>
      <c r="AP133" s="98"/>
      <c r="AQ133" s="98"/>
      <c r="AR133" s="98"/>
      <c r="AS133" s="98"/>
      <c r="AT133" s="98"/>
      <c r="AU133" s="98"/>
      <c r="AV133" s="98"/>
      <c r="AW133" s="98"/>
      <c r="AX133" s="98"/>
      <c r="AY133" s="98"/>
      <c r="AZ133" s="98"/>
      <c r="BA133" s="98"/>
      <c r="BB133" s="98"/>
      <c r="BC133" s="98"/>
      <c r="BD133" s="98"/>
      <c r="BE133" s="98"/>
      <c r="BF133" s="98"/>
    </row>
    <row r="134" spans="11:58"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98"/>
      <c r="AJ134" s="98"/>
      <c r="AK134" s="98"/>
      <c r="AL134" s="98"/>
      <c r="AM134" s="98"/>
      <c r="AN134" s="98"/>
      <c r="AO134" s="98"/>
      <c r="AP134" s="98"/>
      <c r="AQ134" s="98"/>
      <c r="AR134" s="98"/>
      <c r="AS134" s="98"/>
      <c r="AT134" s="98"/>
      <c r="AU134" s="98"/>
      <c r="AV134" s="98"/>
      <c r="AW134" s="98"/>
      <c r="AX134" s="98"/>
      <c r="AY134" s="98"/>
      <c r="AZ134" s="98"/>
      <c r="BA134" s="98"/>
      <c r="BB134" s="98"/>
      <c r="BC134" s="98"/>
      <c r="BD134" s="98"/>
      <c r="BE134" s="98"/>
      <c r="BF134" s="98"/>
    </row>
    <row r="135" spans="11:58"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98"/>
      <c r="AS135" s="98"/>
      <c r="AT135" s="98"/>
      <c r="AU135" s="98"/>
      <c r="AV135" s="98"/>
      <c r="AW135" s="98"/>
      <c r="AX135" s="98"/>
      <c r="AY135" s="98"/>
      <c r="AZ135" s="98"/>
      <c r="BA135" s="98"/>
      <c r="BB135" s="98"/>
      <c r="BC135" s="98"/>
      <c r="BD135" s="98"/>
      <c r="BE135" s="98"/>
      <c r="BF135" s="98"/>
    </row>
    <row r="136" spans="11:58"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  <c r="AB136" s="98"/>
      <c r="AC136" s="98"/>
      <c r="AD136" s="98"/>
      <c r="AE136" s="98"/>
      <c r="AF136" s="98"/>
      <c r="AG136" s="98"/>
      <c r="AH136" s="98"/>
      <c r="AI136" s="98"/>
      <c r="AJ136" s="98"/>
      <c r="AK136" s="98"/>
      <c r="AL136" s="98"/>
      <c r="AM136" s="98"/>
      <c r="AN136" s="98"/>
      <c r="AO136" s="98"/>
      <c r="AP136" s="98"/>
      <c r="AQ136" s="98"/>
      <c r="AR136" s="98"/>
      <c r="AS136" s="98"/>
      <c r="AT136" s="98"/>
      <c r="AU136" s="98"/>
      <c r="AV136" s="98"/>
      <c r="AW136" s="98"/>
      <c r="AX136" s="98"/>
      <c r="AY136" s="98"/>
      <c r="AZ136" s="98"/>
      <c r="BA136" s="98"/>
      <c r="BB136" s="98"/>
      <c r="BC136" s="98"/>
      <c r="BD136" s="98"/>
      <c r="BE136" s="98"/>
      <c r="BF136" s="98"/>
    </row>
    <row r="137" spans="11:58"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98"/>
      <c r="AG137" s="98"/>
      <c r="AH137" s="98"/>
      <c r="AI137" s="98"/>
      <c r="AJ137" s="98"/>
      <c r="AK137" s="98"/>
      <c r="AL137" s="98"/>
      <c r="AM137" s="98"/>
      <c r="AN137" s="98"/>
      <c r="AO137" s="98"/>
      <c r="AP137" s="98"/>
      <c r="AQ137" s="98"/>
      <c r="AR137" s="98"/>
      <c r="AS137" s="98"/>
      <c r="AT137" s="98"/>
      <c r="AU137" s="98"/>
      <c r="AV137" s="98"/>
      <c r="AW137" s="98"/>
      <c r="AX137" s="98"/>
      <c r="AY137" s="98"/>
      <c r="AZ137" s="98"/>
      <c r="BA137" s="98"/>
      <c r="BB137" s="98"/>
      <c r="BC137" s="98"/>
      <c r="BD137" s="98"/>
      <c r="BE137" s="98"/>
      <c r="BF137" s="98"/>
    </row>
    <row r="138" spans="11:58"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8"/>
      <c r="AI138" s="98"/>
      <c r="AJ138" s="98"/>
      <c r="AK138" s="98"/>
      <c r="AL138" s="98"/>
      <c r="AM138" s="98"/>
      <c r="AN138" s="98"/>
      <c r="AO138" s="98"/>
      <c r="AP138" s="98"/>
      <c r="AQ138" s="98"/>
      <c r="AR138" s="98"/>
      <c r="AS138" s="98"/>
      <c r="AT138" s="98"/>
      <c r="AU138" s="98"/>
      <c r="AV138" s="98"/>
      <c r="AW138" s="98"/>
      <c r="AX138" s="98"/>
      <c r="AY138" s="98"/>
      <c r="AZ138" s="98"/>
      <c r="BA138" s="98"/>
      <c r="BB138" s="98"/>
      <c r="BC138" s="98"/>
      <c r="BD138" s="98"/>
      <c r="BE138" s="98"/>
      <c r="BF138" s="98"/>
    </row>
    <row r="139" spans="11:58"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98"/>
      <c r="AG139" s="98"/>
      <c r="AH139" s="98"/>
      <c r="AI139" s="98"/>
      <c r="AJ139" s="98"/>
      <c r="AK139" s="98"/>
      <c r="AL139" s="98"/>
      <c r="AM139" s="98"/>
      <c r="AN139" s="98"/>
      <c r="AO139" s="98"/>
      <c r="AP139" s="98"/>
      <c r="AQ139" s="98"/>
      <c r="AR139" s="98"/>
      <c r="AS139" s="98"/>
      <c r="AT139" s="98"/>
      <c r="AU139" s="98"/>
      <c r="AV139" s="98"/>
      <c r="AW139" s="98"/>
      <c r="AX139" s="98"/>
      <c r="AY139" s="98"/>
      <c r="AZ139" s="98"/>
      <c r="BA139" s="98"/>
      <c r="BB139" s="98"/>
      <c r="BC139" s="98"/>
      <c r="BD139" s="98"/>
      <c r="BE139" s="98"/>
      <c r="BF139" s="98"/>
    </row>
    <row r="140" spans="11:58"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98"/>
      <c r="AS140" s="98"/>
      <c r="AT140" s="98"/>
      <c r="AU140" s="98"/>
      <c r="AV140" s="98"/>
      <c r="AW140" s="98"/>
      <c r="AX140" s="98"/>
      <c r="AY140" s="98"/>
      <c r="AZ140" s="98"/>
      <c r="BA140" s="98"/>
      <c r="BB140" s="98"/>
      <c r="BC140" s="98"/>
      <c r="BD140" s="98"/>
      <c r="BE140" s="98"/>
      <c r="BF140" s="98"/>
    </row>
    <row r="141" spans="11:58"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98"/>
      <c r="AG141" s="98"/>
      <c r="AH141" s="98"/>
      <c r="AI141" s="98"/>
      <c r="AJ141" s="98"/>
      <c r="AK141" s="98"/>
      <c r="AL141" s="98"/>
      <c r="AM141" s="98"/>
      <c r="AN141" s="98"/>
      <c r="AO141" s="98"/>
      <c r="AP141" s="98"/>
      <c r="AQ141" s="98"/>
      <c r="AR141" s="98"/>
      <c r="AS141" s="98"/>
      <c r="AT141" s="98"/>
      <c r="AU141" s="98"/>
      <c r="AV141" s="98"/>
      <c r="AW141" s="98"/>
      <c r="AX141" s="98"/>
      <c r="AY141" s="98"/>
      <c r="AZ141" s="98"/>
      <c r="BA141" s="98"/>
      <c r="BB141" s="98"/>
      <c r="BC141" s="98"/>
      <c r="BD141" s="98"/>
      <c r="BE141" s="98"/>
      <c r="BF141" s="98"/>
    </row>
    <row r="142" spans="11:58"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  <c r="AA142" s="98"/>
      <c r="AB142" s="98"/>
      <c r="AC142" s="98"/>
      <c r="AD142" s="98"/>
      <c r="AE142" s="98"/>
      <c r="AF142" s="98"/>
      <c r="AG142" s="98"/>
      <c r="AH142" s="98"/>
      <c r="AI142" s="98"/>
      <c r="AJ142" s="98"/>
      <c r="AK142" s="98"/>
      <c r="AL142" s="98"/>
      <c r="AM142" s="98"/>
      <c r="AN142" s="98"/>
      <c r="AO142" s="98"/>
      <c r="AP142" s="98"/>
      <c r="AQ142" s="98"/>
      <c r="AR142" s="98"/>
      <c r="AS142" s="98"/>
      <c r="AT142" s="98"/>
      <c r="AU142" s="98"/>
      <c r="AV142" s="98"/>
      <c r="AW142" s="98"/>
      <c r="AX142" s="98"/>
      <c r="AY142" s="98"/>
      <c r="AZ142" s="98"/>
      <c r="BA142" s="98"/>
      <c r="BB142" s="98"/>
      <c r="BC142" s="98"/>
      <c r="BD142" s="98"/>
      <c r="BE142" s="98"/>
      <c r="BF142" s="98"/>
    </row>
    <row r="143" spans="11:58"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  <c r="AA143" s="98"/>
      <c r="AB143" s="98"/>
      <c r="AC143" s="98"/>
      <c r="AD143" s="98"/>
      <c r="AE143" s="98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  <c r="AS143" s="98"/>
      <c r="AT143" s="98"/>
      <c r="AU143" s="98"/>
      <c r="AV143" s="98"/>
      <c r="AW143" s="98"/>
      <c r="AX143" s="98"/>
      <c r="AY143" s="98"/>
      <c r="AZ143" s="98"/>
      <c r="BA143" s="98"/>
      <c r="BB143" s="98"/>
      <c r="BC143" s="98"/>
      <c r="BD143" s="98"/>
      <c r="BE143" s="98"/>
      <c r="BF143" s="98"/>
    </row>
    <row r="144" spans="11:58"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  <c r="AA144" s="98"/>
      <c r="AB144" s="98"/>
      <c r="AC144" s="98"/>
      <c r="AD144" s="98"/>
      <c r="AE144" s="98"/>
      <c r="AF144" s="98"/>
      <c r="AG144" s="98"/>
      <c r="AH144" s="98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  <c r="AS144" s="98"/>
      <c r="AT144" s="98"/>
      <c r="AU144" s="98"/>
      <c r="AV144" s="98"/>
      <c r="AW144" s="98"/>
      <c r="AX144" s="98"/>
      <c r="AY144" s="98"/>
      <c r="AZ144" s="98"/>
      <c r="BA144" s="98"/>
      <c r="BB144" s="98"/>
      <c r="BC144" s="98"/>
      <c r="BD144" s="98"/>
      <c r="BE144" s="98"/>
      <c r="BF144" s="98"/>
    </row>
    <row r="145" spans="11:58"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  <c r="AS145" s="98"/>
      <c r="AT145" s="98"/>
      <c r="AU145" s="98"/>
      <c r="AV145" s="98"/>
      <c r="AW145" s="98"/>
      <c r="AX145" s="98"/>
      <c r="AY145" s="98"/>
      <c r="AZ145" s="98"/>
      <c r="BA145" s="98"/>
      <c r="BB145" s="98"/>
      <c r="BC145" s="98"/>
      <c r="BD145" s="98"/>
      <c r="BE145" s="98"/>
      <c r="BF145" s="98"/>
    </row>
    <row r="146" spans="11:58"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  <c r="AS146" s="98"/>
      <c r="AT146" s="98"/>
      <c r="AU146" s="98"/>
      <c r="AV146" s="98"/>
      <c r="AW146" s="98"/>
      <c r="AX146" s="98"/>
      <c r="AY146" s="98"/>
      <c r="AZ146" s="98"/>
      <c r="BA146" s="98"/>
      <c r="BB146" s="98"/>
      <c r="BC146" s="98"/>
      <c r="BD146" s="98"/>
      <c r="BE146" s="98"/>
      <c r="BF146" s="98"/>
    </row>
    <row r="147" spans="11:58"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  <c r="AA147" s="98"/>
      <c r="AB147" s="98"/>
      <c r="AC147" s="98"/>
      <c r="AD147" s="98"/>
      <c r="AE147" s="98"/>
      <c r="AF147" s="98"/>
      <c r="AG147" s="98"/>
      <c r="AH147" s="98"/>
      <c r="AI147" s="98"/>
      <c r="AJ147" s="98"/>
      <c r="AK147" s="98"/>
      <c r="AL147" s="98"/>
      <c r="AM147" s="98"/>
      <c r="AN147" s="98"/>
      <c r="AO147" s="98"/>
      <c r="AP147" s="98"/>
      <c r="AQ147" s="98"/>
      <c r="AR147" s="98"/>
      <c r="AS147" s="98"/>
      <c r="AT147" s="98"/>
      <c r="AU147" s="98"/>
      <c r="AV147" s="98"/>
      <c r="AW147" s="98"/>
      <c r="AX147" s="98"/>
      <c r="AY147" s="98"/>
      <c r="AZ147" s="98"/>
      <c r="BA147" s="98"/>
      <c r="BB147" s="98"/>
      <c r="BC147" s="98"/>
      <c r="BD147" s="98"/>
      <c r="BE147" s="98"/>
      <c r="BF147" s="98"/>
    </row>
    <row r="148" spans="11:58"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  <c r="AA148" s="98"/>
      <c r="AB148" s="98"/>
      <c r="AC148" s="98"/>
      <c r="AD148" s="98"/>
      <c r="AE148" s="98"/>
      <c r="AF148" s="98"/>
      <c r="AG148" s="98"/>
      <c r="AH148" s="98"/>
      <c r="AI148" s="98"/>
      <c r="AJ148" s="98"/>
      <c r="AK148" s="98"/>
      <c r="AL148" s="98"/>
      <c r="AM148" s="98"/>
      <c r="AN148" s="98"/>
      <c r="AO148" s="98"/>
      <c r="AP148" s="98"/>
      <c r="AQ148" s="98"/>
      <c r="AR148" s="98"/>
      <c r="AS148" s="98"/>
      <c r="AT148" s="98"/>
      <c r="AU148" s="98"/>
      <c r="AV148" s="98"/>
      <c r="AW148" s="98"/>
      <c r="AX148" s="98"/>
      <c r="AY148" s="98"/>
      <c r="AZ148" s="98"/>
      <c r="BA148" s="98"/>
      <c r="BB148" s="98"/>
      <c r="BC148" s="98"/>
      <c r="BD148" s="98"/>
      <c r="BE148" s="98"/>
      <c r="BF148" s="98"/>
    </row>
    <row r="149" spans="11:58"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8"/>
      <c r="AT149" s="98"/>
      <c r="AU149" s="98"/>
      <c r="AV149" s="98"/>
      <c r="AW149" s="98"/>
      <c r="AX149" s="98"/>
      <c r="AY149" s="98"/>
      <c r="AZ149" s="98"/>
      <c r="BA149" s="98"/>
      <c r="BB149" s="98"/>
      <c r="BC149" s="98"/>
      <c r="BD149" s="98"/>
      <c r="BE149" s="98"/>
      <c r="BF149" s="98"/>
    </row>
    <row r="150" spans="11:58"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/>
      <c r="AB150" s="98"/>
      <c r="AC150" s="98"/>
      <c r="AD150" s="98"/>
      <c r="AE150" s="98"/>
      <c r="AF150" s="98"/>
      <c r="AG150" s="98"/>
      <c r="AH150" s="98"/>
      <c r="AI150" s="98"/>
      <c r="AJ150" s="98"/>
      <c r="AK150" s="98"/>
      <c r="AL150" s="98"/>
      <c r="AM150" s="98"/>
      <c r="AN150" s="98"/>
      <c r="AO150" s="98"/>
      <c r="AP150" s="98"/>
      <c r="AQ150" s="98"/>
      <c r="AR150" s="98"/>
      <c r="AS150" s="98"/>
      <c r="AT150" s="98"/>
      <c r="AU150" s="98"/>
      <c r="AV150" s="98"/>
      <c r="AW150" s="98"/>
      <c r="AX150" s="98"/>
      <c r="AY150" s="98"/>
      <c r="AZ150" s="98"/>
      <c r="BA150" s="98"/>
      <c r="BB150" s="98"/>
      <c r="BC150" s="98"/>
      <c r="BD150" s="98"/>
      <c r="BE150" s="98"/>
      <c r="BF150" s="98"/>
    </row>
    <row r="151" spans="11:58"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  <c r="AS151" s="98"/>
      <c r="AT151" s="98"/>
      <c r="AU151" s="98"/>
      <c r="AV151" s="98"/>
      <c r="AW151" s="98"/>
      <c r="AX151" s="98"/>
      <c r="AY151" s="98"/>
      <c r="AZ151" s="98"/>
      <c r="BA151" s="98"/>
      <c r="BB151" s="98"/>
      <c r="BC151" s="98"/>
      <c r="BD151" s="98"/>
      <c r="BE151" s="98"/>
      <c r="BF151" s="98"/>
    </row>
    <row r="152" spans="11:58"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  <c r="AA152" s="98"/>
      <c r="AB152" s="98"/>
      <c r="AC152" s="98"/>
      <c r="AD152" s="98"/>
      <c r="AE152" s="98"/>
      <c r="AF152" s="98"/>
      <c r="AG152" s="98"/>
      <c r="AH152" s="98"/>
      <c r="AI152" s="98"/>
      <c r="AJ152" s="98"/>
      <c r="AK152" s="98"/>
      <c r="AL152" s="98"/>
      <c r="AM152" s="98"/>
      <c r="AN152" s="98"/>
      <c r="AO152" s="98"/>
      <c r="AP152" s="98"/>
      <c r="AQ152" s="98"/>
      <c r="AR152" s="98"/>
      <c r="AS152" s="98"/>
      <c r="AT152" s="98"/>
      <c r="AU152" s="98"/>
      <c r="AV152" s="98"/>
      <c r="AW152" s="98"/>
      <c r="AX152" s="98"/>
      <c r="AY152" s="98"/>
      <c r="AZ152" s="98"/>
      <c r="BA152" s="98"/>
      <c r="BB152" s="98"/>
      <c r="BC152" s="98"/>
      <c r="BD152" s="98"/>
      <c r="BE152" s="98"/>
      <c r="BF152" s="98"/>
    </row>
    <row r="153" spans="11:58"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98"/>
      <c r="AG153" s="98"/>
      <c r="AH153" s="98"/>
      <c r="AI153" s="98"/>
      <c r="AJ153" s="98"/>
      <c r="AK153" s="98"/>
      <c r="AL153" s="98"/>
      <c r="AM153" s="98"/>
      <c r="AN153" s="98"/>
      <c r="AO153" s="98"/>
      <c r="AP153" s="98"/>
      <c r="AQ153" s="98"/>
      <c r="AR153" s="98"/>
      <c r="AS153" s="98"/>
      <c r="AT153" s="98"/>
      <c r="AU153" s="98"/>
      <c r="AV153" s="98"/>
      <c r="AW153" s="98"/>
      <c r="AX153" s="98"/>
      <c r="AY153" s="98"/>
      <c r="AZ153" s="98"/>
      <c r="BA153" s="98"/>
      <c r="BB153" s="98"/>
      <c r="BC153" s="98"/>
      <c r="BD153" s="98"/>
      <c r="BE153" s="98"/>
      <c r="BF153" s="98"/>
    </row>
    <row r="154" spans="11:58"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  <c r="AA154" s="98"/>
      <c r="AB154" s="98"/>
      <c r="AC154" s="98"/>
      <c r="AD154" s="98"/>
      <c r="AE154" s="98"/>
      <c r="AF154" s="98"/>
      <c r="AG154" s="98"/>
      <c r="AH154" s="98"/>
      <c r="AI154" s="98"/>
      <c r="AJ154" s="98"/>
      <c r="AK154" s="98"/>
      <c r="AL154" s="98"/>
      <c r="AM154" s="98"/>
      <c r="AN154" s="98"/>
      <c r="AO154" s="98"/>
      <c r="AP154" s="98"/>
      <c r="AQ154" s="98"/>
      <c r="AR154" s="98"/>
      <c r="AS154" s="98"/>
      <c r="AT154" s="98"/>
      <c r="AU154" s="98"/>
      <c r="AV154" s="98"/>
      <c r="AW154" s="98"/>
      <c r="AX154" s="98"/>
      <c r="AY154" s="98"/>
      <c r="AZ154" s="98"/>
      <c r="BA154" s="98"/>
      <c r="BB154" s="98"/>
      <c r="BC154" s="98"/>
      <c r="BD154" s="98"/>
      <c r="BE154" s="98"/>
      <c r="BF154" s="98"/>
    </row>
    <row r="155" spans="11:58"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  <c r="AD155" s="98"/>
      <c r="AE155" s="98"/>
      <c r="AF155" s="98"/>
      <c r="AG155" s="98"/>
      <c r="AH155" s="98"/>
      <c r="AI155" s="98"/>
      <c r="AJ155" s="98"/>
      <c r="AK155" s="98"/>
      <c r="AL155" s="98"/>
      <c r="AM155" s="98"/>
      <c r="AN155" s="98"/>
      <c r="AO155" s="98"/>
      <c r="AP155" s="98"/>
      <c r="AQ155" s="98"/>
      <c r="AR155" s="98"/>
      <c r="AS155" s="98"/>
      <c r="AT155" s="98"/>
      <c r="AU155" s="98"/>
      <c r="AV155" s="98"/>
      <c r="AW155" s="98"/>
      <c r="AX155" s="98"/>
      <c r="AY155" s="98"/>
      <c r="AZ155" s="98"/>
      <c r="BA155" s="98"/>
      <c r="BB155" s="98"/>
      <c r="BC155" s="98"/>
      <c r="BD155" s="98"/>
      <c r="BE155" s="98"/>
      <c r="BF155" s="98"/>
    </row>
    <row r="156" spans="11:58"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  <c r="AA156" s="98"/>
      <c r="AB156" s="98"/>
      <c r="AC156" s="98"/>
      <c r="AD156" s="98"/>
      <c r="AE156" s="98"/>
      <c r="AF156" s="98"/>
      <c r="AG156" s="98"/>
      <c r="AH156" s="98"/>
      <c r="AI156" s="98"/>
      <c r="AJ156" s="98"/>
      <c r="AK156" s="98"/>
      <c r="AL156" s="98"/>
      <c r="AM156" s="98"/>
      <c r="AN156" s="98"/>
      <c r="AO156" s="98"/>
      <c r="AP156" s="98"/>
      <c r="AQ156" s="98"/>
      <c r="AR156" s="98"/>
      <c r="AS156" s="98"/>
      <c r="AT156" s="98"/>
      <c r="AU156" s="98"/>
      <c r="AV156" s="98"/>
      <c r="AW156" s="98"/>
      <c r="AX156" s="98"/>
      <c r="AY156" s="98"/>
      <c r="AZ156" s="98"/>
      <c r="BA156" s="98"/>
      <c r="BB156" s="98"/>
      <c r="BC156" s="98"/>
      <c r="BD156" s="98"/>
      <c r="BE156" s="98"/>
      <c r="BF156" s="98"/>
    </row>
    <row r="157" spans="11:58"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  <c r="AB157" s="98"/>
      <c r="AC157" s="98"/>
      <c r="AD157" s="98"/>
      <c r="AE157" s="98"/>
      <c r="AF157" s="98"/>
      <c r="AG157" s="98"/>
      <c r="AH157" s="98"/>
      <c r="AI157" s="98"/>
      <c r="AJ157" s="98"/>
      <c r="AK157" s="98"/>
      <c r="AL157" s="98"/>
      <c r="AM157" s="98"/>
      <c r="AN157" s="98"/>
      <c r="AO157" s="98"/>
      <c r="AP157" s="98"/>
      <c r="AQ157" s="98"/>
      <c r="AR157" s="98"/>
      <c r="AS157" s="98"/>
      <c r="AT157" s="98"/>
      <c r="AU157" s="98"/>
      <c r="AV157" s="98"/>
      <c r="AW157" s="98"/>
      <c r="AX157" s="98"/>
      <c r="AY157" s="98"/>
      <c r="AZ157" s="98"/>
      <c r="BA157" s="98"/>
      <c r="BB157" s="98"/>
      <c r="BC157" s="98"/>
      <c r="BD157" s="98"/>
      <c r="BE157" s="98"/>
      <c r="BF157" s="98"/>
    </row>
    <row r="158" spans="11:58"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  <c r="AA158" s="98"/>
      <c r="AB158" s="98"/>
      <c r="AC158" s="98"/>
      <c r="AD158" s="98"/>
      <c r="AE158" s="98"/>
      <c r="AF158" s="98"/>
      <c r="AG158" s="98"/>
      <c r="AH158" s="98"/>
      <c r="AI158" s="98"/>
      <c r="AJ158" s="98"/>
      <c r="AK158" s="98"/>
      <c r="AL158" s="98"/>
      <c r="AM158" s="98"/>
      <c r="AN158" s="98"/>
      <c r="AO158" s="98"/>
      <c r="AP158" s="98"/>
      <c r="AQ158" s="98"/>
      <c r="AR158" s="98"/>
      <c r="AS158" s="98"/>
      <c r="AT158" s="98"/>
      <c r="AU158" s="98"/>
      <c r="AV158" s="98"/>
      <c r="AW158" s="98"/>
      <c r="AX158" s="98"/>
      <c r="AY158" s="98"/>
      <c r="AZ158" s="98"/>
      <c r="BA158" s="98"/>
      <c r="BB158" s="98"/>
      <c r="BC158" s="98"/>
      <c r="BD158" s="98"/>
      <c r="BE158" s="98"/>
      <c r="BF158" s="98"/>
    </row>
    <row r="159" spans="11:58"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  <c r="AA159" s="98"/>
      <c r="AB159" s="98"/>
      <c r="AC159" s="98"/>
      <c r="AD159" s="98"/>
      <c r="AE159" s="98"/>
      <c r="AF159" s="98"/>
      <c r="AG159" s="98"/>
      <c r="AH159" s="98"/>
      <c r="AI159" s="98"/>
      <c r="AJ159" s="98"/>
      <c r="AK159" s="98"/>
      <c r="AL159" s="98"/>
      <c r="AM159" s="98"/>
      <c r="AN159" s="98"/>
      <c r="AO159" s="98"/>
      <c r="AP159" s="98"/>
      <c r="AQ159" s="98"/>
      <c r="AR159" s="98"/>
      <c r="AS159" s="98"/>
      <c r="AT159" s="98"/>
      <c r="AU159" s="98"/>
      <c r="AV159" s="98"/>
      <c r="AW159" s="98"/>
      <c r="AX159" s="98"/>
      <c r="AY159" s="98"/>
      <c r="AZ159" s="98"/>
      <c r="BA159" s="98"/>
      <c r="BB159" s="98"/>
      <c r="BC159" s="98"/>
      <c r="BD159" s="98"/>
      <c r="BE159" s="98"/>
      <c r="BF159" s="98"/>
    </row>
    <row r="160" spans="11:58"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  <c r="AA160" s="98"/>
      <c r="AB160" s="98"/>
      <c r="AC160" s="98"/>
      <c r="AD160" s="98"/>
      <c r="AE160" s="98"/>
      <c r="AF160" s="98"/>
      <c r="AG160" s="98"/>
      <c r="AH160" s="98"/>
      <c r="AI160" s="98"/>
      <c r="AJ160" s="98"/>
      <c r="AK160" s="98"/>
      <c r="AL160" s="98"/>
      <c r="AM160" s="98"/>
      <c r="AN160" s="98"/>
      <c r="AO160" s="98"/>
      <c r="AP160" s="98"/>
      <c r="AQ160" s="98"/>
      <c r="AR160" s="98"/>
      <c r="AS160" s="98"/>
      <c r="AT160" s="98"/>
      <c r="AU160" s="98"/>
      <c r="AV160" s="98"/>
      <c r="AW160" s="98"/>
      <c r="AX160" s="98"/>
      <c r="AY160" s="98"/>
      <c r="AZ160" s="98"/>
      <c r="BA160" s="98"/>
      <c r="BB160" s="98"/>
      <c r="BC160" s="98"/>
      <c r="BD160" s="98"/>
      <c r="BE160" s="98"/>
      <c r="BF160" s="98"/>
    </row>
    <row r="161" spans="11:58"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  <c r="AA161" s="98"/>
      <c r="AB161" s="98"/>
      <c r="AC161" s="98"/>
      <c r="AD161" s="98"/>
      <c r="AE161" s="98"/>
      <c r="AF161" s="98"/>
      <c r="AG161" s="98"/>
      <c r="AH161" s="98"/>
      <c r="AI161" s="98"/>
      <c r="AJ161" s="98"/>
      <c r="AK161" s="98"/>
      <c r="AL161" s="98"/>
      <c r="AM161" s="98"/>
      <c r="AN161" s="98"/>
      <c r="AO161" s="98"/>
      <c r="AP161" s="98"/>
      <c r="AQ161" s="98"/>
      <c r="AR161" s="98"/>
      <c r="AS161" s="98"/>
      <c r="AT161" s="98"/>
      <c r="AU161" s="98"/>
      <c r="AV161" s="98"/>
      <c r="AW161" s="98"/>
      <c r="AX161" s="98"/>
      <c r="AY161" s="98"/>
      <c r="AZ161" s="98"/>
      <c r="BA161" s="98"/>
      <c r="BB161" s="98"/>
      <c r="BC161" s="98"/>
      <c r="BD161" s="98"/>
      <c r="BE161" s="98"/>
      <c r="BF161" s="98"/>
    </row>
    <row r="162" spans="11:58"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  <c r="AA162" s="98"/>
      <c r="AB162" s="98"/>
      <c r="AC162" s="98"/>
      <c r="AD162" s="98"/>
      <c r="AE162" s="98"/>
      <c r="AF162" s="98"/>
      <c r="AG162" s="98"/>
      <c r="AH162" s="98"/>
      <c r="AI162" s="98"/>
      <c r="AJ162" s="98"/>
      <c r="AK162" s="98"/>
      <c r="AL162" s="98"/>
      <c r="AM162" s="98"/>
      <c r="AN162" s="98"/>
      <c r="AO162" s="98"/>
      <c r="AP162" s="98"/>
      <c r="AQ162" s="98"/>
      <c r="AR162" s="98"/>
      <c r="AS162" s="98"/>
      <c r="AT162" s="98"/>
      <c r="AU162" s="98"/>
      <c r="AV162" s="98"/>
      <c r="AW162" s="98"/>
      <c r="AX162" s="98"/>
      <c r="AY162" s="98"/>
      <c r="AZ162" s="98"/>
      <c r="BA162" s="98"/>
      <c r="BB162" s="98"/>
      <c r="BC162" s="98"/>
      <c r="BD162" s="98"/>
      <c r="BE162" s="98"/>
      <c r="BF162" s="98"/>
    </row>
    <row r="163" spans="11:58"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  <c r="AA163" s="98"/>
      <c r="AB163" s="98"/>
      <c r="AC163" s="98"/>
      <c r="AD163" s="98"/>
      <c r="AE163" s="98"/>
      <c r="AF163" s="98"/>
      <c r="AG163" s="98"/>
      <c r="AH163" s="98"/>
      <c r="AI163" s="98"/>
      <c r="AJ163" s="98"/>
      <c r="AK163" s="98"/>
      <c r="AL163" s="98"/>
      <c r="AM163" s="98"/>
      <c r="AN163" s="98"/>
      <c r="AO163" s="98"/>
      <c r="AP163" s="98"/>
      <c r="AQ163" s="98"/>
      <c r="AR163" s="98"/>
      <c r="AS163" s="98"/>
      <c r="AT163" s="98"/>
      <c r="AU163" s="98"/>
      <c r="AV163" s="98"/>
      <c r="AW163" s="98"/>
      <c r="AX163" s="98"/>
      <c r="AY163" s="98"/>
      <c r="AZ163" s="98"/>
      <c r="BA163" s="98"/>
      <c r="BB163" s="98"/>
      <c r="BC163" s="98"/>
      <c r="BD163" s="98"/>
      <c r="BE163" s="98"/>
      <c r="BF163" s="98"/>
    </row>
    <row r="164" spans="11:58"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  <c r="AA164" s="98"/>
      <c r="AB164" s="98"/>
      <c r="AC164" s="98"/>
      <c r="AD164" s="98"/>
      <c r="AE164" s="98"/>
      <c r="AF164" s="98"/>
      <c r="AG164" s="98"/>
      <c r="AH164" s="98"/>
      <c r="AI164" s="98"/>
      <c r="AJ164" s="98"/>
      <c r="AK164" s="98"/>
      <c r="AL164" s="98"/>
      <c r="AM164" s="98"/>
      <c r="AN164" s="98"/>
      <c r="AO164" s="98"/>
      <c r="AP164" s="98"/>
      <c r="AQ164" s="98"/>
      <c r="AR164" s="98"/>
      <c r="AS164" s="98"/>
      <c r="AT164" s="98"/>
      <c r="AU164" s="98"/>
      <c r="AV164" s="98"/>
      <c r="AW164" s="98"/>
      <c r="AX164" s="98"/>
      <c r="AY164" s="98"/>
      <c r="AZ164" s="98"/>
      <c r="BA164" s="98"/>
      <c r="BB164" s="98"/>
      <c r="BC164" s="98"/>
      <c r="BD164" s="98"/>
      <c r="BE164" s="98"/>
      <c r="BF164" s="98"/>
    </row>
    <row r="165" spans="11:58"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  <c r="AB165" s="98"/>
      <c r="AC165" s="98"/>
      <c r="AD165" s="98"/>
      <c r="AE165" s="98"/>
      <c r="AF165" s="98"/>
      <c r="AG165" s="98"/>
      <c r="AH165" s="98"/>
      <c r="AI165" s="98"/>
      <c r="AJ165" s="98"/>
      <c r="AK165" s="98"/>
      <c r="AL165" s="98"/>
      <c r="AM165" s="98"/>
      <c r="AN165" s="98"/>
      <c r="AO165" s="98"/>
      <c r="AP165" s="98"/>
      <c r="AQ165" s="98"/>
      <c r="AR165" s="98"/>
      <c r="AS165" s="98"/>
      <c r="AT165" s="98"/>
      <c r="AU165" s="98"/>
      <c r="AV165" s="98"/>
      <c r="AW165" s="98"/>
      <c r="AX165" s="98"/>
      <c r="AY165" s="98"/>
      <c r="AZ165" s="98"/>
      <c r="BA165" s="98"/>
      <c r="BB165" s="98"/>
      <c r="BC165" s="98"/>
      <c r="BD165" s="98"/>
      <c r="BE165" s="98"/>
      <c r="BF165" s="98"/>
    </row>
    <row r="166" spans="11:58"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  <c r="AA166" s="98"/>
      <c r="AB166" s="98"/>
      <c r="AC166" s="98"/>
      <c r="AD166" s="98"/>
      <c r="AE166" s="98"/>
      <c r="AF166" s="98"/>
      <c r="AG166" s="98"/>
      <c r="AH166" s="98"/>
      <c r="AI166" s="98"/>
      <c r="AJ166" s="98"/>
      <c r="AK166" s="98"/>
      <c r="AL166" s="98"/>
      <c r="AM166" s="98"/>
      <c r="AN166" s="98"/>
      <c r="AO166" s="98"/>
      <c r="AP166" s="98"/>
      <c r="AQ166" s="98"/>
      <c r="AR166" s="98"/>
      <c r="AS166" s="98"/>
      <c r="AT166" s="98"/>
      <c r="AU166" s="98"/>
      <c r="AV166" s="98"/>
      <c r="AW166" s="98"/>
      <c r="AX166" s="98"/>
      <c r="AY166" s="98"/>
      <c r="AZ166" s="98"/>
      <c r="BA166" s="98"/>
      <c r="BB166" s="98"/>
      <c r="BC166" s="98"/>
      <c r="BD166" s="98"/>
      <c r="BE166" s="98"/>
      <c r="BF166" s="98"/>
    </row>
    <row r="167" spans="11:58"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  <c r="AB167" s="98"/>
      <c r="AC167" s="98"/>
      <c r="AD167" s="98"/>
      <c r="AE167" s="98"/>
      <c r="AF167" s="98"/>
      <c r="AG167" s="98"/>
      <c r="AH167" s="98"/>
      <c r="AI167" s="98"/>
      <c r="AJ167" s="98"/>
      <c r="AK167" s="98"/>
      <c r="AL167" s="98"/>
      <c r="AM167" s="98"/>
      <c r="AN167" s="98"/>
      <c r="AO167" s="98"/>
      <c r="AP167" s="98"/>
      <c r="AQ167" s="98"/>
      <c r="AR167" s="98"/>
      <c r="AS167" s="98"/>
      <c r="AT167" s="98"/>
      <c r="AU167" s="98"/>
      <c r="AV167" s="98"/>
      <c r="AW167" s="98"/>
      <c r="AX167" s="98"/>
      <c r="AY167" s="98"/>
      <c r="AZ167" s="98"/>
      <c r="BA167" s="98"/>
      <c r="BB167" s="98"/>
      <c r="BC167" s="98"/>
      <c r="BD167" s="98"/>
      <c r="BE167" s="98"/>
      <c r="BF167" s="98"/>
    </row>
    <row r="168" spans="11:58"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  <c r="AA168" s="98"/>
      <c r="AB168" s="98"/>
      <c r="AC168" s="98"/>
      <c r="AD168" s="98"/>
      <c r="AE168" s="98"/>
      <c r="AF168" s="98"/>
      <c r="AG168" s="98"/>
      <c r="AH168" s="98"/>
      <c r="AI168" s="98"/>
      <c r="AJ168" s="98"/>
      <c r="AK168" s="98"/>
      <c r="AL168" s="98"/>
      <c r="AM168" s="98"/>
      <c r="AN168" s="98"/>
      <c r="AO168" s="98"/>
      <c r="AP168" s="98"/>
      <c r="AQ168" s="98"/>
      <c r="AR168" s="98"/>
      <c r="AS168" s="98"/>
      <c r="AT168" s="98"/>
      <c r="AU168" s="98"/>
      <c r="AV168" s="98"/>
      <c r="AW168" s="98"/>
      <c r="AX168" s="98"/>
      <c r="AY168" s="98"/>
      <c r="AZ168" s="98"/>
      <c r="BA168" s="98"/>
      <c r="BB168" s="98"/>
      <c r="BC168" s="98"/>
      <c r="BD168" s="98"/>
      <c r="BE168" s="98"/>
      <c r="BF168" s="98"/>
    </row>
    <row r="169" spans="11:58"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98"/>
      <c r="AG169" s="98"/>
      <c r="AH169" s="98"/>
      <c r="AI169" s="98"/>
      <c r="AJ169" s="98"/>
      <c r="AK169" s="98"/>
      <c r="AL169" s="98"/>
      <c r="AM169" s="98"/>
      <c r="AN169" s="98"/>
      <c r="AO169" s="98"/>
      <c r="AP169" s="98"/>
      <c r="AQ169" s="98"/>
      <c r="AR169" s="98"/>
      <c r="AS169" s="98"/>
      <c r="AT169" s="98"/>
      <c r="AU169" s="98"/>
      <c r="AV169" s="98"/>
      <c r="AW169" s="98"/>
      <c r="AX169" s="98"/>
      <c r="AY169" s="98"/>
      <c r="AZ169" s="98"/>
      <c r="BA169" s="98"/>
      <c r="BB169" s="98"/>
      <c r="BC169" s="98"/>
      <c r="BD169" s="98"/>
      <c r="BE169" s="98"/>
      <c r="BF169" s="98"/>
    </row>
    <row r="170" spans="11:58"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  <c r="AA170" s="98"/>
      <c r="AB170" s="98"/>
      <c r="AC170" s="98"/>
      <c r="AD170" s="98"/>
      <c r="AE170" s="98"/>
      <c r="AF170" s="98"/>
      <c r="AG170" s="98"/>
      <c r="AH170" s="98"/>
      <c r="AI170" s="98"/>
      <c r="AJ170" s="98"/>
      <c r="AK170" s="98"/>
      <c r="AL170" s="98"/>
      <c r="AM170" s="98"/>
      <c r="AN170" s="98"/>
      <c r="AO170" s="98"/>
      <c r="AP170" s="98"/>
      <c r="AQ170" s="98"/>
      <c r="AR170" s="98"/>
      <c r="AS170" s="98"/>
      <c r="AT170" s="98"/>
      <c r="AU170" s="98"/>
      <c r="AV170" s="98"/>
      <c r="AW170" s="98"/>
      <c r="AX170" s="98"/>
      <c r="AY170" s="98"/>
      <c r="AZ170" s="98"/>
      <c r="BA170" s="98"/>
      <c r="BB170" s="98"/>
      <c r="BC170" s="98"/>
      <c r="BD170" s="98"/>
      <c r="BE170" s="98"/>
      <c r="BF170" s="98"/>
    </row>
    <row r="171" spans="11:58"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  <c r="AA171" s="98"/>
      <c r="AB171" s="98"/>
      <c r="AC171" s="98"/>
      <c r="AD171" s="98"/>
      <c r="AE171" s="98"/>
      <c r="AF171" s="98"/>
      <c r="AG171" s="98"/>
      <c r="AH171" s="98"/>
      <c r="AI171" s="98"/>
      <c r="AJ171" s="98"/>
      <c r="AK171" s="98"/>
      <c r="AL171" s="98"/>
      <c r="AM171" s="98"/>
      <c r="AN171" s="98"/>
      <c r="AO171" s="98"/>
      <c r="AP171" s="98"/>
      <c r="AQ171" s="98"/>
      <c r="AR171" s="98"/>
      <c r="AS171" s="98"/>
      <c r="AT171" s="98"/>
      <c r="AU171" s="98"/>
      <c r="AV171" s="98"/>
      <c r="AW171" s="98"/>
      <c r="AX171" s="98"/>
      <c r="AY171" s="98"/>
      <c r="AZ171" s="98"/>
      <c r="BA171" s="98"/>
      <c r="BB171" s="98"/>
      <c r="BC171" s="98"/>
      <c r="BD171" s="98"/>
      <c r="BE171" s="98"/>
      <c r="BF171" s="98"/>
    </row>
    <row r="172" spans="11:58"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  <c r="AA172" s="98"/>
      <c r="AB172" s="98"/>
      <c r="AC172" s="98"/>
      <c r="AD172" s="98"/>
      <c r="AE172" s="98"/>
      <c r="AF172" s="98"/>
      <c r="AG172" s="98"/>
      <c r="AH172" s="98"/>
      <c r="AI172" s="98"/>
      <c r="AJ172" s="98"/>
      <c r="AK172" s="98"/>
      <c r="AL172" s="98"/>
      <c r="AM172" s="98"/>
      <c r="AN172" s="98"/>
      <c r="AO172" s="98"/>
      <c r="AP172" s="98"/>
      <c r="AQ172" s="98"/>
      <c r="AR172" s="98"/>
      <c r="AS172" s="98"/>
      <c r="AT172" s="98"/>
      <c r="AU172" s="98"/>
      <c r="AV172" s="98"/>
      <c r="AW172" s="98"/>
      <c r="AX172" s="98"/>
      <c r="AY172" s="98"/>
      <c r="AZ172" s="98"/>
      <c r="BA172" s="98"/>
      <c r="BB172" s="98"/>
      <c r="BC172" s="98"/>
      <c r="BD172" s="98"/>
      <c r="BE172" s="98"/>
      <c r="BF172" s="98"/>
    </row>
    <row r="173" spans="11:58"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  <c r="AA173" s="98"/>
      <c r="AB173" s="98"/>
      <c r="AC173" s="98"/>
      <c r="AD173" s="98"/>
      <c r="AE173" s="98"/>
      <c r="AF173" s="98"/>
      <c r="AG173" s="98"/>
      <c r="AH173" s="98"/>
      <c r="AI173" s="98"/>
      <c r="AJ173" s="98"/>
      <c r="AK173" s="98"/>
      <c r="AL173" s="98"/>
      <c r="AM173" s="98"/>
      <c r="AN173" s="98"/>
      <c r="AO173" s="98"/>
      <c r="AP173" s="98"/>
      <c r="AQ173" s="98"/>
      <c r="AR173" s="98"/>
      <c r="AS173" s="98"/>
      <c r="AT173" s="98"/>
      <c r="AU173" s="98"/>
      <c r="AV173" s="98"/>
      <c r="AW173" s="98"/>
      <c r="AX173" s="98"/>
      <c r="AY173" s="98"/>
      <c r="AZ173" s="98"/>
      <c r="BA173" s="98"/>
      <c r="BB173" s="98"/>
      <c r="BC173" s="98"/>
      <c r="BD173" s="98"/>
      <c r="BE173" s="98"/>
      <c r="BF173" s="98"/>
    </row>
    <row r="174" spans="11:58"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  <c r="AA174" s="98"/>
      <c r="AB174" s="98"/>
      <c r="AC174" s="98"/>
      <c r="AD174" s="98"/>
      <c r="AE174" s="98"/>
      <c r="AF174" s="98"/>
      <c r="AG174" s="98"/>
      <c r="AH174" s="98"/>
      <c r="AI174" s="98"/>
      <c r="AJ174" s="98"/>
      <c r="AK174" s="98"/>
      <c r="AL174" s="98"/>
      <c r="AM174" s="98"/>
      <c r="AN174" s="98"/>
      <c r="AO174" s="98"/>
      <c r="AP174" s="98"/>
      <c r="AQ174" s="98"/>
      <c r="AR174" s="98"/>
      <c r="AS174" s="98"/>
      <c r="AT174" s="98"/>
      <c r="AU174" s="98"/>
      <c r="AV174" s="98"/>
      <c r="AW174" s="98"/>
      <c r="AX174" s="98"/>
      <c r="AY174" s="98"/>
      <c r="AZ174" s="98"/>
      <c r="BA174" s="98"/>
      <c r="BB174" s="98"/>
      <c r="BC174" s="98"/>
      <c r="BD174" s="98"/>
      <c r="BE174" s="98"/>
      <c r="BF174" s="98"/>
    </row>
    <row r="175" spans="11:58"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  <c r="AA175" s="98"/>
      <c r="AB175" s="98"/>
      <c r="AC175" s="98"/>
      <c r="AD175" s="98"/>
      <c r="AE175" s="98"/>
      <c r="AF175" s="98"/>
      <c r="AG175" s="98"/>
      <c r="AH175" s="98"/>
      <c r="AI175" s="98"/>
      <c r="AJ175" s="98"/>
      <c r="AK175" s="98"/>
      <c r="AL175" s="98"/>
      <c r="AM175" s="98"/>
      <c r="AN175" s="98"/>
      <c r="AO175" s="98"/>
      <c r="AP175" s="98"/>
      <c r="AQ175" s="98"/>
      <c r="AR175" s="98"/>
      <c r="AS175" s="98"/>
      <c r="AT175" s="98"/>
      <c r="AU175" s="98"/>
      <c r="AV175" s="98"/>
      <c r="AW175" s="98"/>
      <c r="AX175" s="98"/>
      <c r="AY175" s="98"/>
      <c r="AZ175" s="98"/>
      <c r="BA175" s="98"/>
      <c r="BB175" s="98"/>
      <c r="BC175" s="98"/>
      <c r="BD175" s="98"/>
      <c r="BE175" s="98"/>
      <c r="BF175" s="98"/>
    </row>
    <row r="176" spans="11:58"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/>
      <c r="AB176" s="98"/>
      <c r="AC176" s="98"/>
      <c r="AD176" s="98"/>
      <c r="AE176" s="98"/>
      <c r="AF176" s="98"/>
      <c r="AG176" s="98"/>
      <c r="AH176" s="98"/>
      <c r="AI176" s="98"/>
      <c r="AJ176" s="98"/>
      <c r="AK176" s="98"/>
      <c r="AL176" s="98"/>
      <c r="AM176" s="98"/>
      <c r="AN176" s="98"/>
      <c r="AO176" s="98"/>
      <c r="AP176" s="98"/>
      <c r="AQ176" s="98"/>
      <c r="AR176" s="98"/>
      <c r="AS176" s="98"/>
      <c r="AT176" s="98"/>
      <c r="AU176" s="98"/>
      <c r="AV176" s="98"/>
      <c r="AW176" s="98"/>
      <c r="AX176" s="98"/>
      <c r="AY176" s="98"/>
      <c r="AZ176" s="98"/>
      <c r="BA176" s="98"/>
      <c r="BB176" s="98"/>
      <c r="BC176" s="98"/>
      <c r="BD176" s="98"/>
      <c r="BE176" s="98"/>
      <c r="BF176" s="98"/>
    </row>
    <row r="177" spans="11:58"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  <c r="AA177" s="98"/>
      <c r="AB177" s="98"/>
      <c r="AC177" s="98"/>
      <c r="AD177" s="98"/>
      <c r="AE177" s="98"/>
      <c r="AF177" s="98"/>
      <c r="AG177" s="98"/>
      <c r="AH177" s="98"/>
      <c r="AI177" s="98"/>
      <c r="AJ177" s="98"/>
      <c r="AK177" s="98"/>
      <c r="AL177" s="98"/>
      <c r="AM177" s="98"/>
      <c r="AN177" s="98"/>
      <c r="AO177" s="98"/>
      <c r="AP177" s="98"/>
      <c r="AQ177" s="98"/>
      <c r="AR177" s="98"/>
      <c r="AS177" s="98"/>
      <c r="AT177" s="98"/>
      <c r="AU177" s="98"/>
      <c r="AV177" s="98"/>
      <c r="AW177" s="98"/>
      <c r="AX177" s="98"/>
      <c r="AY177" s="98"/>
      <c r="AZ177" s="98"/>
      <c r="BA177" s="98"/>
      <c r="BB177" s="98"/>
      <c r="BC177" s="98"/>
      <c r="BD177" s="98"/>
      <c r="BE177" s="98"/>
      <c r="BF177" s="98"/>
    </row>
    <row r="178" spans="11:58"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/>
      <c r="AB178" s="98"/>
      <c r="AC178" s="98"/>
      <c r="AD178" s="98"/>
      <c r="AE178" s="98"/>
      <c r="AF178" s="98"/>
      <c r="AG178" s="98"/>
      <c r="AH178" s="98"/>
      <c r="AI178" s="98"/>
      <c r="AJ178" s="98"/>
      <c r="AK178" s="98"/>
      <c r="AL178" s="98"/>
      <c r="AM178" s="98"/>
      <c r="AN178" s="98"/>
      <c r="AO178" s="98"/>
      <c r="AP178" s="98"/>
      <c r="AQ178" s="98"/>
      <c r="AR178" s="98"/>
      <c r="AS178" s="98"/>
      <c r="AT178" s="98"/>
      <c r="AU178" s="98"/>
      <c r="AV178" s="98"/>
      <c r="AW178" s="98"/>
      <c r="AX178" s="98"/>
      <c r="AY178" s="98"/>
      <c r="AZ178" s="98"/>
      <c r="BA178" s="98"/>
      <c r="BB178" s="98"/>
      <c r="BC178" s="98"/>
      <c r="BD178" s="98"/>
      <c r="BE178" s="98"/>
      <c r="BF178" s="98"/>
    </row>
    <row r="179" spans="11:58"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  <c r="AA179" s="98"/>
      <c r="AB179" s="98"/>
      <c r="AC179" s="98"/>
      <c r="AD179" s="98"/>
      <c r="AE179" s="98"/>
      <c r="AF179" s="98"/>
      <c r="AG179" s="98"/>
      <c r="AH179" s="98"/>
      <c r="AI179" s="98"/>
      <c r="AJ179" s="98"/>
      <c r="AK179" s="98"/>
      <c r="AL179" s="98"/>
      <c r="AM179" s="98"/>
      <c r="AN179" s="98"/>
      <c r="AO179" s="98"/>
      <c r="AP179" s="98"/>
      <c r="AQ179" s="98"/>
      <c r="AR179" s="98"/>
      <c r="AS179" s="98"/>
      <c r="AT179" s="98"/>
      <c r="AU179" s="98"/>
      <c r="AV179" s="98"/>
      <c r="AW179" s="98"/>
      <c r="AX179" s="98"/>
      <c r="AY179" s="98"/>
      <c r="AZ179" s="98"/>
      <c r="BA179" s="98"/>
      <c r="BB179" s="98"/>
      <c r="BC179" s="98"/>
      <c r="BD179" s="98"/>
      <c r="BE179" s="98"/>
      <c r="BF179" s="98"/>
    </row>
    <row r="180" spans="11:58"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  <c r="AA180" s="98"/>
      <c r="AB180" s="98"/>
      <c r="AC180" s="98"/>
      <c r="AD180" s="98"/>
      <c r="AE180" s="98"/>
      <c r="AF180" s="98"/>
      <c r="AG180" s="98"/>
      <c r="AH180" s="98"/>
      <c r="AI180" s="98"/>
      <c r="AJ180" s="98"/>
      <c r="AK180" s="98"/>
      <c r="AL180" s="98"/>
      <c r="AM180" s="98"/>
      <c r="AN180" s="98"/>
      <c r="AO180" s="98"/>
      <c r="AP180" s="98"/>
      <c r="AQ180" s="98"/>
      <c r="AR180" s="98"/>
      <c r="AS180" s="98"/>
      <c r="AT180" s="98"/>
      <c r="AU180" s="98"/>
      <c r="AV180" s="98"/>
      <c r="AW180" s="98"/>
      <c r="AX180" s="98"/>
      <c r="AY180" s="98"/>
      <c r="AZ180" s="98"/>
      <c r="BA180" s="98"/>
      <c r="BB180" s="98"/>
      <c r="BC180" s="98"/>
      <c r="BD180" s="98"/>
      <c r="BE180" s="98"/>
      <c r="BF180" s="98"/>
    </row>
    <row r="181" spans="11:58"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98"/>
      <c r="AG181" s="98"/>
      <c r="AH181" s="98"/>
      <c r="AI181" s="98"/>
      <c r="AJ181" s="98"/>
      <c r="AK181" s="98"/>
      <c r="AL181" s="98"/>
      <c r="AM181" s="98"/>
      <c r="AN181" s="98"/>
      <c r="AO181" s="98"/>
      <c r="AP181" s="98"/>
      <c r="AQ181" s="98"/>
      <c r="AR181" s="98"/>
      <c r="AS181" s="98"/>
      <c r="AT181" s="98"/>
      <c r="AU181" s="98"/>
      <c r="AV181" s="98"/>
      <c r="AW181" s="98"/>
      <c r="AX181" s="98"/>
      <c r="AY181" s="98"/>
      <c r="AZ181" s="98"/>
      <c r="BA181" s="98"/>
      <c r="BB181" s="98"/>
      <c r="BC181" s="98"/>
      <c r="BD181" s="98"/>
      <c r="BE181" s="98"/>
      <c r="BF181" s="98"/>
    </row>
    <row r="182" spans="11:58"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  <c r="AA182" s="98"/>
      <c r="AB182" s="98"/>
      <c r="AC182" s="98"/>
      <c r="AD182" s="98"/>
      <c r="AE182" s="98"/>
      <c r="AF182" s="98"/>
      <c r="AG182" s="98"/>
      <c r="AH182" s="98"/>
      <c r="AI182" s="98"/>
      <c r="AJ182" s="98"/>
      <c r="AK182" s="98"/>
      <c r="AL182" s="98"/>
      <c r="AM182" s="98"/>
      <c r="AN182" s="98"/>
      <c r="AO182" s="98"/>
      <c r="AP182" s="98"/>
      <c r="AQ182" s="98"/>
      <c r="AR182" s="98"/>
      <c r="AS182" s="98"/>
      <c r="AT182" s="98"/>
      <c r="AU182" s="98"/>
      <c r="AV182" s="98"/>
      <c r="AW182" s="98"/>
      <c r="AX182" s="98"/>
      <c r="AY182" s="98"/>
      <c r="AZ182" s="98"/>
      <c r="BA182" s="98"/>
      <c r="BB182" s="98"/>
      <c r="BC182" s="98"/>
      <c r="BD182" s="98"/>
      <c r="BE182" s="98"/>
      <c r="BF182" s="98"/>
    </row>
    <row r="183" spans="11:58"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98"/>
      <c r="AG183" s="98"/>
      <c r="AH183" s="98"/>
      <c r="AI183" s="98"/>
      <c r="AJ183" s="98"/>
      <c r="AK183" s="98"/>
      <c r="AL183" s="98"/>
      <c r="AM183" s="98"/>
      <c r="AN183" s="98"/>
      <c r="AO183" s="98"/>
      <c r="AP183" s="98"/>
      <c r="AQ183" s="98"/>
      <c r="AR183" s="98"/>
      <c r="AS183" s="98"/>
      <c r="AT183" s="98"/>
      <c r="AU183" s="98"/>
      <c r="AV183" s="98"/>
      <c r="AW183" s="98"/>
      <c r="AX183" s="98"/>
      <c r="AY183" s="98"/>
      <c r="AZ183" s="98"/>
      <c r="BA183" s="98"/>
      <c r="BB183" s="98"/>
      <c r="BC183" s="98"/>
      <c r="BD183" s="98"/>
      <c r="BE183" s="98"/>
      <c r="BF183" s="98"/>
    </row>
    <row r="184" spans="11:58"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  <c r="AA184" s="98"/>
      <c r="AB184" s="98"/>
      <c r="AC184" s="98"/>
      <c r="AD184" s="98"/>
      <c r="AE184" s="98"/>
      <c r="AF184" s="98"/>
      <c r="AG184" s="98"/>
      <c r="AH184" s="98"/>
      <c r="AI184" s="98"/>
      <c r="AJ184" s="98"/>
      <c r="AK184" s="98"/>
      <c r="AL184" s="98"/>
      <c r="AM184" s="98"/>
      <c r="AN184" s="98"/>
      <c r="AO184" s="98"/>
      <c r="AP184" s="98"/>
      <c r="AQ184" s="98"/>
      <c r="AR184" s="98"/>
      <c r="AS184" s="98"/>
      <c r="AT184" s="98"/>
      <c r="AU184" s="98"/>
      <c r="AV184" s="98"/>
      <c r="AW184" s="98"/>
      <c r="AX184" s="98"/>
      <c r="AY184" s="98"/>
      <c r="AZ184" s="98"/>
      <c r="BA184" s="98"/>
      <c r="BB184" s="98"/>
      <c r="BC184" s="98"/>
      <c r="BD184" s="98"/>
      <c r="BE184" s="98"/>
      <c r="BF184" s="98"/>
    </row>
    <row r="185" spans="11:58"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98"/>
      <c r="AG185" s="98"/>
      <c r="AH185" s="98"/>
      <c r="AI185" s="98"/>
      <c r="AJ185" s="98"/>
      <c r="AK185" s="98"/>
      <c r="AL185" s="98"/>
      <c r="AM185" s="98"/>
      <c r="AN185" s="98"/>
      <c r="AO185" s="98"/>
      <c r="AP185" s="98"/>
      <c r="AQ185" s="98"/>
      <c r="AR185" s="98"/>
      <c r="AS185" s="98"/>
      <c r="AT185" s="98"/>
      <c r="AU185" s="98"/>
      <c r="AV185" s="98"/>
      <c r="AW185" s="98"/>
      <c r="AX185" s="98"/>
      <c r="AY185" s="98"/>
      <c r="AZ185" s="98"/>
      <c r="BA185" s="98"/>
      <c r="BB185" s="98"/>
      <c r="BC185" s="98"/>
      <c r="BD185" s="98"/>
      <c r="BE185" s="98"/>
      <c r="BF185" s="98"/>
    </row>
    <row r="186" spans="11:58"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  <c r="AK186" s="98"/>
      <c r="AL186" s="98"/>
      <c r="AM186" s="98"/>
      <c r="AN186" s="98"/>
      <c r="AO186" s="98"/>
      <c r="AP186" s="98"/>
      <c r="AQ186" s="98"/>
      <c r="AR186" s="98"/>
      <c r="AS186" s="98"/>
      <c r="AT186" s="98"/>
      <c r="AU186" s="98"/>
      <c r="AV186" s="98"/>
      <c r="AW186" s="98"/>
      <c r="AX186" s="98"/>
      <c r="AY186" s="98"/>
      <c r="AZ186" s="98"/>
      <c r="BA186" s="98"/>
      <c r="BB186" s="98"/>
      <c r="BC186" s="98"/>
      <c r="BD186" s="98"/>
      <c r="BE186" s="98"/>
      <c r="BF186" s="98"/>
    </row>
    <row r="187" spans="11:58"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  <c r="AR187" s="98"/>
      <c r="AS187" s="98"/>
      <c r="AT187" s="98"/>
      <c r="AU187" s="98"/>
      <c r="AV187" s="98"/>
      <c r="AW187" s="98"/>
      <c r="AX187" s="98"/>
      <c r="AY187" s="98"/>
      <c r="AZ187" s="98"/>
      <c r="BA187" s="98"/>
      <c r="BB187" s="98"/>
      <c r="BC187" s="98"/>
      <c r="BD187" s="98"/>
      <c r="BE187" s="98"/>
      <c r="BF187" s="98"/>
    </row>
    <row r="188" spans="11:58"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  <c r="AR188" s="98"/>
      <c r="AS188" s="98"/>
      <c r="AT188" s="98"/>
      <c r="AU188" s="98"/>
      <c r="AV188" s="98"/>
      <c r="AW188" s="98"/>
      <c r="AX188" s="98"/>
      <c r="AY188" s="98"/>
      <c r="AZ188" s="98"/>
      <c r="BA188" s="98"/>
      <c r="BB188" s="98"/>
      <c r="BC188" s="98"/>
      <c r="BD188" s="98"/>
      <c r="BE188" s="98"/>
      <c r="BF188" s="98"/>
    </row>
    <row r="189" spans="11:58"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  <c r="AR189" s="98"/>
      <c r="AS189" s="98"/>
      <c r="AT189" s="98"/>
      <c r="AU189" s="98"/>
      <c r="AV189" s="98"/>
      <c r="AW189" s="98"/>
      <c r="AX189" s="98"/>
      <c r="AY189" s="98"/>
      <c r="AZ189" s="98"/>
      <c r="BA189" s="98"/>
      <c r="BB189" s="98"/>
      <c r="BC189" s="98"/>
      <c r="BD189" s="98"/>
      <c r="BE189" s="98"/>
      <c r="BF189" s="98"/>
    </row>
    <row r="190" spans="11:58"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  <c r="AR190" s="98"/>
      <c r="AS190" s="98"/>
      <c r="AT190" s="98"/>
      <c r="AU190" s="98"/>
      <c r="AV190" s="98"/>
      <c r="AW190" s="98"/>
      <c r="AX190" s="98"/>
      <c r="AY190" s="98"/>
      <c r="AZ190" s="98"/>
      <c r="BA190" s="98"/>
      <c r="BB190" s="98"/>
      <c r="BC190" s="98"/>
      <c r="BD190" s="98"/>
      <c r="BE190" s="98"/>
      <c r="BF190" s="98"/>
    </row>
    <row r="191" spans="11:58"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  <c r="AR191" s="98"/>
      <c r="AS191" s="98"/>
      <c r="AT191" s="98"/>
      <c r="AU191" s="98"/>
      <c r="AV191" s="98"/>
      <c r="AW191" s="98"/>
      <c r="AX191" s="98"/>
      <c r="AY191" s="98"/>
      <c r="AZ191" s="98"/>
      <c r="BA191" s="98"/>
      <c r="BB191" s="98"/>
      <c r="BC191" s="98"/>
      <c r="BD191" s="98"/>
      <c r="BE191" s="98"/>
      <c r="BF191" s="98"/>
    </row>
    <row r="192" spans="11:58"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  <c r="AR192" s="98"/>
      <c r="AS192" s="98"/>
      <c r="AT192" s="98"/>
      <c r="AU192" s="98"/>
      <c r="AV192" s="98"/>
      <c r="AW192" s="98"/>
      <c r="AX192" s="98"/>
      <c r="AY192" s="98"/>
      <c r="AZ192" s="98"/>
      <c r="BA192" s="98"/>
      <c r="BB192" s="98"/>
      <c r="BC192" s="98"/>
      <c r="BD192" s="98"/>
      <c r="BE192" s="98"/>
      <c r="BF192" s="98"/>
    </row>
    <row r="193" spans="11:58"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  <c r="AR193" s="98"/>
      <c r="AS193" s="98"/>
      <c r="AT193" s="98"/>
      <c r="AU193" s="98"/>
      <c r="AV193" s="98"/>
      <c r="AW193" s="98"/>
      <c r="AX193" s="98"/>
      <c r="AY193" s="98"/>
      <c r="AZ193" s="98"/>
      <c r="BA193" s="98"/>
      <c r="BB193" s="98"/>
      <c r="BC193" s="98"/>
      <c r="BD193" s="98"/>
      <c r="BE193" s="98"/>
      <c r="BF193" s="98"/>
    </row>
    <row r="194" spans="11:58"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  <c r="AR194" s="98"/>
      <c r="AS194" s="98"/>
      <c r="AT194" s="98"/>
      <c r="AU194" s="98"/>
      <c r="AV194" s="98"/>
      <c r="AW194" s="98"/>
      <c r="AX194" s="98"/>
      <c r="AY194" s="98"/>
      <c r="AZ194" s="98"/>
      <c r="BA194" s="98"/>
      <c r="BB194" s="98"/>
      <c r="BC194" s="98"/>
      <c r="BD194" s="98"/>
      <c r="BE194" s="98"/>
      <c r="BF194" s="98"/>
    </row>
    <row r="195" spans="11:58"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  <c r="AR195" s="98"/>
      <c r="AS195" s="98"/>
      <c r="AT195" s="98"/>
      <c r="AU195" s="98"/>
      <c r="AV195" s="98"/>
      <c r="AW195" s="98"/>
      <c r="AX195" s="98"/>
      <c r="AY195" s="98"/>
      <c r="AZ195" s="98"/>
      <c r="BA195" s="98"/>
      <c r="BB195" s="98"/>
      <c r="BC195" s="98"/>
      <c r="BD195" s="98"/>
      <c r="BE195" s="98"/>
      <c r="BF195" s="98"/>
    </row>
    <row r="196" spans="11:58"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  <c r="AR196" s="98"/>
      <c r="AS196" s="98"/>
      <c r="AT196" s="98"/>
      <c r="AU196" s="98"/>
      <c r="AV196" s="98"/>
      <c r="AW196" s="98"/>
      <c r="AX196" s="98"/>
      <c r="AY196" s="98"/>
      <c r="AZ196" s="98"/>
      <c r="BA196" s="98"/>
      <c r="BB196" s="98"/>
      <c r="BC196" s="98"/>
      <c r="BD196" s="98"/>
      <c r="BE196" s="98"/>
      <c r="BF196" s="98"/>
    </row>
    <row r="197" spans="11:58"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  <c r="AR197" s="98"/>
      <c r="AS197" s="98"/>
      <c r="AT197" s="98"/>
      <c r="AU197" s="98"/>
      <c r="AV197" s="98"/>
      <c r="AW197" s="98"/>
      <c r="AX197" s="98"/>
      <c r="AY197" s="98"/>
      <c r="AZ197" s="98"/>
      <c r="BA197" s="98"/>
      <c r="BB197" s="98"/>
      <c r="BC197" s="98"/>
      <c r="BD197" s="98"/>
      <c r="BE197" s="98"/>
      <c r="BF197" s="98"/>
    </row>
  </sheetData>
  <mergeCells count="6">
    <mergeCell ref="A128:E128"/>
    <mergeCell ref="A1:J1"/>
    <mergeCell ref="A3:J3"/>
    <mergeCell ref="A5:J5"/>
    <mergeCell ref="A7:J7"/>
    <mergeCell ref="A47:J47"/>
  </mergeCells>
  <pageMargins left="0.70826771653543308" right="0.70826771653543308" top="1.1417322834645671" bottom="1.1417322834645671" header="0.74803149606299213" footer="0.74803149606299213"/>
  <pageSetup paperSize="9" scale="63" fitToWidth="0" fitToHeight="0" orientation="landscape" r:id="rId1"/>
  <headerFooter alignWithMargins="0"/>
  <rowBreaks count="1" manualBreakCount="1">
    <brk id="39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opLeftCell="A10" workbookViewId="0">
      <selection activeCell="D35" sqref="D35"/>
    </sheetView>
  </sheetViews>
  <sheetFormatPr defaultColWidth="8.85546875" defaultRowHeight="14.25"/>
  <cols>
    <col min="1" max="1" width="28.5703125" style="189" bestFit="1" customWidth="1"/>
    <col min="2" max="2" width="25.28515625" style="192" customWidth="1"/>
    <col min="3" max="4" width="25.28515625" style="189" customWidth="1"/>
    <col min="5" max="6" width="25.28515625" style="193" customWidth="1"/>
    <col min="7" max="16384" width="8.85546875" style="189"/>
  </cols>
  <sheetData>
    <row r="1" spans="1:6" ht="42" customHeight="1">
      <c r="A1" s="321" t="s">
        <v>293</v>
      </c>
      <c r="B1" s="321"/>
      <c r="C1" s="321"/>
      <c r="D1" s="321"/>
      <c r="E1" s="321"/>
      <c r="F1" s="321"/>
    </row>
    <row r="2" spans="1:6" ht="18" customHeight="1">
      <c r="A2" s="168"/>
      <c r="B2" s="178"/>
      <c r="C2" s="168"/>
      <c r="D2" s="168"/>
      <c r="E2" s="178"/>
      <c r="F2" s="178"/>
    </row>
    <row r="3" spans="1:6" ht="15.75" customHeight="1">
      <c r="A3" s="321" t="s">
        <v>0</v>
      </c>
      <c r="B3" s="321"/>
      <c r="C3" s="321"/>
      <c r="D3" s="321"/>
      <c r="E3" s="321"/>
      <c r="F3" s="321"/>
    </row>
    <row r="4" spans="1:6" ht="18">
      <c r="B4" s="178"/>
      <c r="C4" s="168"/>
      <c r="D4" s="168"/>
      <c r="E4" s="180"/>
      <c r="F4" s="180"/>
    </row>
    <row r="5" spans="1:6" ht="18" customHeight="1">
      <c r="A5" s="321" t="s">
        <v>236</v>
      </c>
      <c r="B5" s="321"/>
      <c r="C5" s="321"/>
      <c r="D5" s="321"/>
      <c r="E5" s="321"/>
      <c r="F5" s="321"/>
    </row>
    <row r="6" spans="1:6" ht="18">
      <c r="A6" s="168"/>
      <c r="B6" s="178"/>
      <c r="C6" s="168"/>
      <c r="D6" s="168"/>
      <c r="E6" s="180"/>
      <c r="F6" s="180"/>
    </row>
    <row r="7" spans="1:6" ht="15.75" customHeight="1">
      <c r="A7" s="322" t="s">
        <v>237</v>
      </c>
      <c r="B7" s="322"/>
      <c r="C7" s="322"/>
      <c r="D7" s="322"/>
      <c r="E7" s="322"/>
      <c r="F7" s="322"/>
    </row>
    <row r="8" spans="1:6" ht="18">
      <c r="A8" s="168"/>
      <c r="B8" s="178"/>
      <c r="C8" s="168"/>
      <c r="D8" s="168"/>
      <c r="E8" s="180"/>
      <c r="F8" s="180"/>
    </row>
    <row r="9" spans="1:6" ht="25.5">
      <c r="A9" s="170" t="s">
        <v>238</v>
      </c>
      <c r="B9" s="171" t="s">
        <v>294</v>
      </c>
      <c r="C9" s="170" t="s">
        <v>295</v>
      </c>
      <c r="D9" s="170" t="s">
        <v>296</v>
      </c>
      <c r="E9" s="170" t="s">
        <v>273</v>
      </c>
      <c r="F9" s="170" t="s">
        <v>297</v>
      </c>
    </row>
    <row r="10" spans="1:6" s="190" customFormat="1" ht="15">
      <c r="A10" s="186" t="s">
        <v>3</v>
      </c>
      <c r="B10" s="187">
        <f>B11+B13+B15+B18+B23+B25</f>
        <v>3513248.54</v>
      </c>
      <c r="C10" s="187">
        <f>C11+C13+C15+C18+C23+C25</f>
        <v>3301292</v>
      </c>
      <c r="D10" s="187">
        <f>D11+D13+D15+D18+D23</f>
        <v>3899475</v>
      </c>
      <c r="E10" s="188">
        <f>E11+E13+E15+E18+E23+E25</f>
        <v>3899475</v>
      </c>
      <c r="F10" s="188">
        <f>F11+F13+F15+F18+F23+F25</f>
        <v>3899475</v>
      </c>
    </row>
    <row r="11" spans="1:6" s="190" customFormat="1" ht="15">
      <c r="A11" s="181" t="s">
        <v>239</v>
      </c>
      <c r="B11" s="182">
        <f>B12</f>
        <v>306232.08</v>
      </c>
      <c r="C11" s="182">
        <f t="shared" ref="C11:F11" si="0">C12</f>
        <v>228243</v>
      </c>
      <c r="D11" s="182">
        <f t="shared" si="0"/>
        <v>122326</v>
      </c>
      <c r="E11" s="182">
        <f t="shared" si="0"/>
        <v>122326</v>
      </c>
      <c r="F11" s="182">
        <f t="shared" si="0"/>
        <v>122326</v>
      </c>
    </row>
    <row r="12" spans="1:6" s="191" customFormat="1">
      <c r="A12" s="173" t="s">
        <v>252</v>
      </c>
      <c r="B12" s="179">
        <v>306232.08</v>
      </c>
      <c r="C12" s="176">
        <v>228243</v>
      </c>
      <c r="D12" s="176">
        <v>122326</v>
      </c>
      <c r="E12" s="203">
        <f t="shared" ref="E12:E24" si="1">D12</f>
        <v>122326</v>
      </c>
      <c r="F12" s="203">
        <f t="shared" ref="F12:F24" si="2">D12</f>
        <v>122326</v>
      </c>
    </row>
    <row r="13" spans="1:6" s="190" customFormat="1" ht="15">
      <c r="A13" s="181" t="s">
        <v>244</v>
      </c>
      <c r="B13" s="182">
        <f>B14</f>
        <v>99413.03</v>
      </c>
      <c r="C13" s="182">
        <f t="shared" ref="C13:D13" si="3">C14</f>
        <v>91850</v>
      </c>
      <c r="D13" s="182">
        <f t="shared" si="3"/>
        <v>100000</v>
      </c>
      <c r="E13" s="182">
        <f t="shared" si="1"/>
        <v>100000</v>
      </c>
      <c r="F13" s="182">
        <f t="shared" si="2"/>
        <v>100000</v>
      </c>
    </row>
    <row r="14" spans="1:6" s="191" customFormat="1">
      <c r="A14" s="173" t="s">
        <v>246</v>
      </c>
      <c r="B14" s="177">
        <v>99413.03</v>
      </c>
      <c r="C14" s="176">
        <v>91850</v>
      </c>
      <c r="D14" s="176">
        <v>100000</v>
      </c>
      <c r="E14" s="204">
        <f t="shared" si="1"/>
        <v>100000</v>
      </c>
      <c r="F14" s="204">
        <f t="shared" si="2"/>
        <v>100000</v>
      </c>
    </row>
    <row r="15" spans="1:6" s="190" customFormat="1" ht="25.5">
      <c r="A15" s="183" t="s">
        <v>241</v>
      </c>
      <c r="B15" s="184">
        <f>B17+B16</f>
        <v>192350</v>
      </c>
      <c r="C15" s="184">
        <f t="shared" ref="C15:F15" si="4">C17+C16</f>
        <v>189459</v>
      </c>
      <c r="D15" s="184">
        <f t="shared" si="4"/>
        <v>201334</v>
      </c>
      <c r="E15" s="184">
        <f t="shared" si="4"/>
        <v>201334</v>
      </c>
      <c r="F15" s="184">
        <f t="shared" si="4"/>
        <v>201334</v>
      </c>
    </row>
    <row r="16" spans="1:6" s="191" customFormat="1">
      <c r="A16" s="173" t="s">
        <v>298</v>
      </c>
      <c r="B16" s="179">
        <v>171559</v>
      </c>
      <c r="C16" s="176">
        <v>171559</v>
      </c>
      <c r="D16" s="176">
        <v>181434</v>
      </c>
      <c r="E16" s="203">
        <v>181434</v>
      </c>
      <c r="F16" s="203">
        <v>181434</v>
      </c>
    </row>
    <row r="17" spans="1:6" s="201" customFormat="1" ht="25.5">
      <c r="A17" s="202" t="s">
        <v>247</v>
      </c>
      <c r="B17" s="200">
        <v>20791</v>
      </c>
      <c r="C17" s="176">
        <v>17900</v>
      </c>
      <c r="D17" s="176">
        <v>19900</v>
      </c>
      <c r="E17" s="205">
        <f t="shared" si="1"/>
        <v>19900</v>
      </c>
      <c r="F17" s="205">
        <f t="shared" si="2"/>
        <v>19900</v>
      </c>
    </row>
    <row r="18" spans="1:6" s="190" customFormat="1" ht="15">
      <c r="A18" s="185" t="s">
        <v>242</v>
      </c>
      <c r="B18" s="184">
        <f>SUM(B19:B22)</f>
        <v>2778267.14</v>
      </c>
      <c r="C18" s="184">
        <f t="shared" ref="C18:F18" si="5">SUM(C19:C22)</f>
        <v>2731440</v>
      </c>
      <c r="D18" s="184">
        <f>SUM(D19:D22)</f>
        <v>3467315</v>
      </c>
      <c r="E18" s="184">
        <f t="shared" si="5"/>
        <v>3467315</v>
      </c>
      <c r="F18" s="184">
        <f t="shared" si="5"/>
        <v>3467315</v>
      </c>
    </row>
    <row r="19" spans="1:6" s="191" customFormat="1">
      <c r="A19" s="173" t="s">
        <v>248</v>
      </c>
      <c r="B19" s="177">
        <v>2646773.14</v>
      </c>
      <c r="C19" s="194">
        <v>2721440</v>
      </c>
      <c r="D19" s="176">
        <v>3188745</v>
      </c>
      <c r="E19" s="204">
        <f t="shared" si="1"/>
        <v>3188745</v>
      </c>
      <c r="F19" s="204">
        <f t="shared" si="2"/>
        <v>3188745</v>
      </c>
    </row>
    <row r="20" spans="1:6" s="191" customFormat="1">
      <c r="A20" s="173" t="s">
        <v>249</v>
      </c>
      <c r="B20" s="177">
        <v>131494</v>
      </c>
      <c r="C20" s="176">
        <v>10000</v>
      </c>
      <c r="D20" s="176">
        <v>67300</v>
      </c>
      <c r="E20" s="204">
        <v>67300</v>
      </c>
      <c r="F20" s="204">
        <v>67300</v>
      </c>
    </row>
    <row r="21" spans="1:6" s="191" customFormat="1">
      <c r="A21" s="173" t="s">
        <v>318</v>
      </c>
      <c r="B21" s="177">
        <v>0</v>
      </c>
      <c r="C21" s="176">
        <v>0</v>
      </c>
      <c r="D21" s="176">
        <v>179570</v>
      </c>
      <c r="E21" s="204">
        <f t="shared" si="1"/>
        <v>179570</v>
      </c>
      <c r="F21" s="204">
        <f t="shared" si="2"/>
        <v>179570</v>
      </c>
    </row>
    <row r="22" spans="1:6" s="191" customFormat="1">
      <c r="A22" s="173" t="s">
        <v>319</v>
      </c>
      <c r="B22" s="177">
        <v>0</v>
      </c>
      <c r="C22" s="200">
        <v>0</v>
      </c>
      <c r="D22" s="200">
        <v>31700</v>
      </c>
      <c r="E22" s="204">
        <f t="shared" si="1"/>
        <v>31700</v>
      </c>
      <c r="F22" s="204">
        <f t="shared" si="2"/>
        <v>31700</v>
      </c>
    </row>
    <row r="23" spans="1:6" s="190" customFormat="1" ht="15">
      <c r="A23" s="185" t="s">
        <v>250</v>
      </c>
      <c r="B23" s="184">
        <f>B24</f>
        <v>4471.55</v>
      </c>
      <c r="C23" s="184">
        <f t="shared" ref="C23:D23" si="6">C24</f>
        <v>2300</v>
      </c>
      <c r="D23" s="184">
        <f t="shared" si="6"/>
        <v>8500</v>
      </c>
      <c r="E23" s="182">
        <f t="shared" si="1"/>
        <v>8500</v>
      </c>
      <c r="F23" s="182">
        <f t="shared" si="2"/>
        <v>8500</v>
      </c>
    </row>
    <row r="24" spans="1:6" s="191" customFormat="1">
      <c r="A24" s="175" t="s">
        <v>251</v>
      </c>
      <c r="B24" s="177">
        <v>4471.55</v>
      </c>
      <c r="C24" s="176">
        <v>2300</v>
      </c>
      <c r="D24" s="176">
        <v>8500</v>
      </c>
      <c r="E24" s="204">
        <f t="shared" si="1"/>
        <v>8500</v>
      </c>
      <c r="F24" s="204">
        <f t="shared" si="2"/>
        <v>8500</v>
      </c>
    </row>
    <row r="25" spans="1:6" s="190" customFormat="1" ht="15">
      <c r="A25" s="185" t="s">
        <v>259</v>
      </c>
      <c r="B25" s="184">
        <f>B26</f>
        <v>132514.74</v>
      </c>
      <c r="C25" s="184">
        <f t="shared" ref="C25:D25" si="7">C26</f>
        <v>58000</v>
      </c>
      <c r="D25" s="184">
        <f t="shared" si="7"/>
        <v>54000</v>
      </c>
      <c r="E25" s="182">
        <f>E26</f>
        <v>0</v>
      </c>
      <c r="F25" s="182">
        <f>F26</f>
        <v>0</v>
      </c>
    </row>
    <row r="26" spans="1:6" s="191" customFormat="1">
      <c r="A26" s="175" t="s">
        <v>290</v>
      </c>
      <c r="B26" s="177">
        <v>132514.74</v>
      </c>
      <c r="C26" s="176">
        <v>58000</v>
      </c>
      <c r="D26" s="176">
        <v>54000</v>
      </c>
      <c r="E26" s="204">
        <v>0</v>
      </c>
      <c r="F26" s="204">
        <v>0</v>
      </c>
    </row>
    <row r="27" spans="1:6">
      <c r="A27" s="195"/>
      <c r="B27" s="196"/>
      <c r="C27" s="195"/>
      <c r="D27" s="195"/>
      <c r="E27" s="197"/>
      <c r="F27" s="197"/>
    </row>
    <row r="28" spans="1:6">
      <c r="A28" s="195"/>
      <c r="B28" s="196"/>
      <c r="C28" s="195"/>
      <c r="D28" s="195"/>
      <c r="E28" s="197"/>
      <c r="F28" s="197"/>
    </row>
    <row r="29" spans="1:6" ht="15.75" customHeight="1">
      <c r="A29" s="322" t="s">
        <v>243</v>
      </c>
      <c r="B29" s="322"/>
      <c r="C29" s="322"/>
      <c r="D29" s="322"/>
      <c r="E29" s="322"/>
      <c r="F29" s="322"/>
    </row>
    <row r="30" spans="1:6">
      <c r="A30" s="198"/>
      <c r="B30" s="199"/>
      <c r="C30" s="198"/>
      <c r="D30" s="198"/>
      <c r="E30" s="180"/>
      <c r="F30" s="180"/>
    </row>
    <row r="31" spans="1:6" ht="25.5">
      <c r="A31" s="170" t="s">
        <v>238</v>
      </c>
      <c r="B31" s="171" t="s">
        <v>294</v>
      </c>
      <c r="C31" s="170" t="s">
        <v>295</v>
      </c>
      <c r="D31" s="170" t="s">
        <v>296</v>
      </c>
      <c r="E31" s="170" t="s">
        <v>273</v>
      </c>
      <c r="F31" s="170" t="s">
        <v>297</v>
      </c>
    </row>
    <row r="32" spans="1:6" s="190" customFormat="1" ht="15">
      <c r="A32" s="186" t="s">
        <v>4</v>
      </c>
      <c r="B32" s="187">
        <f>B33+B35+B37+B40+B45+B47</f>
        <v>3327700.1900000004</v>
      </c>
      <c r="C32" s="187">
        <f>C33+C35+C37+C40+C45+C47</f>
        <v>3301292</v>
      </c>
      <c r="D32" s="187">
        <f>D33+D35+D37+D40+D45</f>
        <v>3899475</v>
      </c>
      <c r="E32" s="187">
        <f>E33+E35+E37+E40+E45+E47</f>
        <v>3899475</v>
      </c>
      <c r="F32" s="187">
        <f>F33+F35+F37+F40+F45+F47</f>
        <v>3899475</v>
      </c>
    </row>
    <row r="33" spans="1:6" s="190" customFormat="1" ht="15">
      <c r="A33" s="181" t="s">
        <v>239</v>
      </c>
      <c r="B33" s="182">
        <f>B34</f>
        <v>306232.08</v>
      </c>
      <c r="C33" s="182">
        <f t="shared" ref="C33:F33" si="8">C34</f>
        <v>228243</v>
      </c>
      <c r="D33" s="182">
        <f t="shared" si="8"/>
        <v>122326</v>
      </c>
      <c r="E33" s="182">
        <f t="shared" si="8"/>
        <v>122326</v>
      </c>
      <c r="F33" s="182">
        <f t="shared" si="8"/>
        <v>122326</v>
      </c>
    </row>
    <row r="34" spans="1:6" s="191" customFormat="1">
      <c r="A34" s="173" t="s">
        <v>252</v>
      </c>
      <c r="B34" s="179">
        <v>306232.08</v>
      </c>
      <c r="C34" s="176">
        <v>228243</v>
      </c>
      <c r="D34" s="176">
        <v>122326</v>
      </c>
      <c r="E34" s="204">
        <f t="shared" ref="E34:E46" si="9">D34</f>
        <v>122326</v>
      </c>
      <c r="F34" s="204">
        <f t="shared" ref="F34:F46" si="10">D34</f>
        <v>122326</v>
      </c>
    </row>
    <row r="35" spans="1:6" s="190" customFormat="1" ht="15">
      <c r="A35" s="181" t="s">
        <v>244</v>
      </c>
      <c r="B35" s="182">
        <f>B36</f>
        <v>95382.57</v>
      </c>
      <c r="C35" s="182">
        <f t="shared" ref="C35" si="11">C36</f>
        <v>91850</v>
      </c>
      <c r="D35" s="182">
        <f t="shared" ref="D35" si="12">D36</f>
        <v>100000</v>
      </c>
      <c r="E35" s="182">
        <f t="shared" si="9"/>
        <v>100000</v>
      </c>
      <c r="F35" s="182">
        <f t="shared" si="10"/>
        <v>100000</v>
      </c>
    </row>
    <row r="36" spans="1:6" s="191" customFormat="1">
      <c r="A36" s="173" t="s">
        <v>246</v>
      </c>
      <c r="B36" s="177">
        <v>95382.57</v>
      </c>
      <c r="C36" s="176">
        <v>91850</v>
      </c>
      <c r="D36" s="176">
        <v>100000</v>
      </c>
      <c r="E36" s="204">
        <f t="shared" si="9"/>
        <v>100000</v>
      </c>
      <c r="F36" s="204">
        <f t="shared" si="10"/>
        <v>100000</v>
      </c>
    </row>
    <row r="37" spans="1:6" s="190" customFormat="1" ht="25.5">
      <c r="A37" s="183" t="s">
        <v>241</v>
      </c>
      <c r="B37" s="184">
        <f>B39+B38</f>
        <v>186135.92</v>
      </c>
      <c r="C37" s="184">
        <f t="shared" ref="C37:F37" si="13">C39+C38</f>
        <v>189459</v>
      </c>
      <c r="D37" s="184">
        <f t="shared" si="13"/>
        <v>201334</v>
      </c>
      <c r="E37" s="184">
        <f t="shared" si="13"/>
        <v>201334</v>
      </c>
      <c r="F37" s="184">
        <f t="shared" si="13"/>
        <v>201334</v>
      </c>
    </row>
    <row r="38" spans="1:6" s="191" customFormat="1">
      <c r="A38" s="173" t="s">
        <v>298</v>
      </c>
      <c r="B38" s="179">
        <v>171559</v>
      </c>
      <c r="C38" s="176">
        <v>171559</v>
      </c>
      <c r="D38" s="176">
        <v>181434</v>
      </c>
      <c r="E38" s="203">
        <v>181434</v>
      </c>
      <c r="F38" s="203">
        <v>181434</v>
      </c>
    </row>
    <row r="39" spans="1:6" s="206" customFormat="1" ht="25.5">
      <c r="A39" s="202" t="s">
        <v>247</v>
      </c>
      <c r="B39" s="200">
        <v>14576.92</v>
      </c>
      <c r="C39" s="176">
        <v>17900</v>
      </c>
      <c r="D39" s="176">
        <v>19900</v>
      </c>
      <c r="E39" s="205">
        <f t="shared" si="9"/>
        <v>19900</v>
      </c>
      <c r="F39" s="205">
        <f t="shared" si="10"/>
        <v>19900</v>
      </c>
    </row>
    <row r="40" spans="1:6" s="190" customFormat="1" ht="15">
      <c r="A40" s="185" t="s">
        <v>242</v>
      </c>
      <c r="B40" s="184">
        <f>SUM(B41:B44)</f>
        <v>2736243.0300000003</v>
      </c>
      <c r="C40" s="184">
        <f t="shared" ref="C40:F40" si="14">SUM(C41:C44)</f>
        <v>2731440</v>
      </c>
      <c r="D40" s="184">
        <f t="shared" si="14"/>
        <v>3467315</v>
      </c>
      <c r="E40" s="184">
        <f t="shared" si="14"/>
        <v>3467315</v>
      </c>
      <c r="F40" s="184">
        <f t="shared" si="14"/>
        <v>3467315</v>
      </c>
    </row>
    <row r="41" spans="1:6" s="191" customFormat="1">
      <c r="A41" s="173" t="s">
        <v>248</v>
      </c>
      <c r="B41" s="177">
        <v>2640389.14</v>
      </c>
      <c r="C41" s="194">
        <v>2721440</v>
      </c>
      <c r="D41" s="176">
        <v>3188745</v>
      </c>
      <c r="E41" s="204">
        <f t="shared" si="9"/>
        <v>3188745</v>
      </c>
      <c r="F41" s="204">
        <f t="shared" si="10"/>
        <v>3188745</v>
      </c>
    </row>
    <row r="42" spans="1:6" s="191" customFormat="1">
      <c r="A42" s="173" t="s">
        <v>249</v>
      </c>
      <c r="B42" s="177">
        <v>95853.89</v>
      </c>
      <c r="C42" s="176">
        <v>10000</v>
      </c>
      <c r="D42" s="176">
        <v>67300</v>
      </c>
      <c r="E42" s="204">
        <v>67300</v>
      </c>
      <c r="F42" s="204">
        <v>67300</v>
      </c>
    </row>
    <row r="43" spans="1:6" s="191" customFormat="1">
      <c r="A43" s="173" t="s">
        <v>318</v>
      </c>
      <c r="B43" s="177">
        <v>0</v>
      </c>
      <c r="C43" s="200">
        <v>0</v>
      </c>
      <c r="D43" s="200">
        <v>179570</v>
      </c>
      <c r="E43" s="204">
        <f t="shared" si="9"/>
        <v>179570</v>
      </c>
      <c r="F43" s="204">
        <f t="shared" si="10"/>
        <v>179570</v>
      </c>
    </row>
    <row r="44" spans="1:6" s="191" customFormat="1">
      <c r="A44" s="173" t="s">
        <v>319</v>
      </c>
      <c r="B44" s="177">
        <v>0</v>
      </c>
      <c r="C44" s="200">
        <v>0</v>
      </c>
      <c r="D44" s="200">
        <v>31700</v>
      </c>
      <c r="E44" s="204">
        <f t="shared" si="9"/>
        <v>31700</v>
      </c>
      <c r="F44" s="204">
        <f t="shared" si="10"/>
        <v>31700</v>
      </c>
    </row>
    <row r="45" spans="1:6" s="190" customFormat="1" ht="15">
      <c r="A45" s="185" t="s">
        <v>250</v>
      </c>
      <c r="B45" s="184">
        <f>B46</f>
        <v>3706.59</v>
      </c>
      <c r="C45" s="184">
        <f t="shared" ref="C45" si="15">C46</f>
        <v>2300</v>
      </c>
      <c r="D45" s="184">
        <f t="shared" ref="D45" si="16">D46</f>
        <v>8500</v>
      </c>
      <c r="E45" s="182">
        <f t="shared" si="9"/>
        <v>8500</v>
      </c>
      <c r="F45" s="182">
        <f t="shared" si="10"/>
        <v>8500</v>
      </c>
    </row>
    <row r="46" spans="1:6" s="191" customFormat="1">
      <c r="A46" s="175" t="s">
        <v>251</v>
      </c>
      <c r="B46" s="177">
        <v>3706.59</v>
      </c>
      <c r="C46" s="176">
        <v>2300</v>
      </c>
      <c r="D46" s="176">
        <v>8500</v>
      </c>
      <c r="E46" s="204">
        <f t="shared" si="9"/>
        <v>8500</v>
      </c>
      <c r="F46" s="204">
        <f t="shared" si="10"/>
        <v>8500</v>
      </c>
    </row>
    <row r="47" spans="1:6" s="190" customFormat="1" ht="15">
      <c r="A47" s="185" t="s">
        <v>253</v>
      </c>
      <c r="B47" s="184">
        <f>B48</f>
        <v>0</v>
      </c>
      <c r="C47" s="184">
        <f t="shared" ref="C47" si="17">C48</f>
        <v>58000</v>
      </c>
      <c r="D47" s="184">
        <f t="shared" ref="D47:F47" si="18">D48</f>
        <v>54000</v>
      </c>
      <c r="E47" s="184">
        <f t="shared" si="18"/>
        <v>0</v>
      </c>
      <c r="F47" s="184">
        <f t="shared" si="18"/>
        <v>0</v>
      </c>
    </row>
    <row r="48" spans="1:6" s="191" customFormat="1">
      <c r="A48" s="175" t="s">
        <v>323</v>
      </c>
      <c r="B48" s="177">
        <v>0</v>
      </c>
      <c r="C48" s="176">
        <v>58000</v>
      </c>
      <c r="D48" s="176">
        <v>54000</v>
      </c>
      <c r="E48" s="204">
        <v>0</v>
      </c>
      <c r="F48" s="204">
        <v>0</v>
      </c>
    </row>
  </sheetData>
  <mergeCells count="5">
    <mergeCell ref="A1:F1"/>
    <mergeCell ref="A3:F3"/>
    <mergeCell ref="A5:F5"/>
    <mergeCell ref="A7:F7"/>
    <mergeCell ref="A29:F29"/>
  </mergeCells>
  <pageMargins left="0.7" right="0.7" top="0.75" bottom="0.75" header="0.3" footer="0.3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zoomScaleNormal="100" workbookViewId="0">
      <selection activeCell="D14" sqref="D14"/>
    </sheetView>
  </sheetViews>
  <sheetFormatPr defaultRowHeight="15"/>
  <cols>
    <col min="1" max="1" width="51" customWidth="1"/>
    <col min="2" max="5" width="26.7109375" customWidth="1"/>
    <col min="6" max="6" width="24" customWidth="1"/>
    <col min="7" max="1019" width="9" customWidth="1"/>
    <col min="1020" max="1020" width="9.140625" customWidth="1"/>
  </cols>
  <sheetData>
    <row r="1" spans="1:6" ht="42" customHeight="1">
      <c r="A1" s="320" t="s">
        <v>293</v>
      </c>
      <c r="B1" s="320"/>
      <c r="C1" s="320"/>
      <c r="D1" s="320"/>
      <c r="E1" s="320"/>
      <c r="F1" s="320"/>
    </row>
    <row r="2" spans="1:6" ht="18" customHeight="1">
      <c r="A2" s="1"/>
      <c r="B2" s="1"/>
      <c r="C2" s="1"/>
      <c r="D2" s="1"/>
      <c r="E2" s="1"/>
    </row>
    <row r="3" spans="1:6" ht="15.75">
      <c r="A3" s="320" t="s">
        <v>0</v>
      </c>
      <c r="B3" s="320"/>
      <c r="C3" s="320"/>
      <c r="D3" s="320"/>
      <c r="E3" s="320"/>
      <c r="F3" s="320"/>
    </row>
    <row r="4" spans="1:6" ht="18">
      <c r="A4" s="1"/>
      <c r="B4" s="1"/>
      <c r="C4" s="1"/>
      <c r="D4" s="1"/>
      <c r="E4" s="2"/>
    </row>
    <row r="5" spans="1:6" ht="18" customHeight="1">
      <c r="A5" s="320" t="s">
        <v>10</v>
      </c>
      <c r="B5" s="320"/>
      <c r="C5" s="320"/>
      <c r="D5" s="320"/>
      <c r="E5" s="320"/>
      <c r="F5" s="320"/>
    </row>
    <row r="6" spans="1:6" ht="18">
      <c r="A6" s="1"/>
      <c r="B6" s="1"/>
      <c r="C6" s="1"/>
      <c r="D6" s="1"/>
      <c r="E6" s="2"/>
    </row>
    <row r="7" spans="1:6" ht="15.75" customHeight="1">
      <c r="A7" s="320" t="s">
        <v>121</v>
      </c>
      <c r="B7" s="320"/>
      <c r="C7" s="320"/>
      <c r="D7" s="320"/>
      <c r="E7" s="320"/>
      <c r="F7" s="320"/>
    </row>
    <row r="8" spans="1:6" ht="18">
      <c r="A8" s="1"/>
      <c r="B8" s="1"/>
      <c r="C8" s="1"/>
      <c r="D8" s="1"/>
      <c r="E8" s="2"/>
      <c r="F8" s="118" t="s">
        <v>215</v>
      </c>
    </row>
    <row r="9" spans="1:6">
      <c r="A9" s="3" t="s">
        <v>122</v>
      </c>
      <c r="B9" s="4" t="s">
        <v>299</v>
      </c>
      <c r="C9" s="4" t="s">
        <v>300</v>
      </c>
      <c r="D9" s="4" t="s">
        <v>301</v>
      </c>
      <c r="E9" s="4" t="s">
        <v>272</v>
      </c>
      <c r="F9" s="4" t="s">
        <v>302</v>
      </c>
    </row>
    <row r="10" spans="1:6" s="23" customFormat="1" ht="15.75" customHeight="1">
      <c r="A10" s="5" t="s">
        <v>123</v>
      </c>
      <c r="B10" s="6">
        <f>B11</f>
        <v>3327700.1899999995</v>
      </c>
      <c r="C10" s="6">
        <f t="shared" ref="C10:D10" si="0">C11</f>
        <v>3301292</v>
      </c>
      <c r="D10" s="6">
        <f t="shared" si="0"/>
        <v>3899475</v>
      </c>
      <c r="E10" s="6">
        <f>D10</f>
        <v>3899475</v>
      </c>
      <c r="F10" s="6">
        <f>D10</f>
        <v>3899475</v>
      </c>
    </row>
    <row r="11" spans="1:6" s="23" customFormat="1" ht="15.75" customHeight="1">
      <c r="A11" s="7" t="s">
        <v>124</v>
      </c>
      <c r="B11" s="8">
        <f>B12+B14+B16+B18</f>
        <v>3327700.1899999995</v>
      </c>
      <c r="C11" s="8">
        <f t="shared" ref="C11:D11" si="1">C12+C14+C16+C18</f>
        <v>3301292</v>
      </c>
      <c r="D11" s="8">
        <f t="shared" si="1"/>
        <v>3899475</v>
      </c>
      <c r="E11" s="8">
        <f t="shared" ref="E11:E19" si="2">D11</f>
        <v>3899475</v>
      </c>
      <c r="F11" s="8">
        <f t="shared" ref="F11:F19" si="3">D11</f>
        <v>3899475</v>
      </c>
    </row>
    <row r="12" spans="1:6" s="23" customFormat="1">
      <c r="A12" s="17" t="s">
        <v>125</v>
      </c>
      <c r="B12" s="10">
        <f>B13</f>
        <v>3157339.32</v>
      </c>
      <c r="C12" s="10">
        <f t="shared" ref="C12" si="4">C13</f>
        <v>3150850</v>
      </c>
      <c r="D12" s="10">
        <v>3589530</v>
      </c>
      <c r="E12" s="10">
        <f t="shared" si="2"/>
        <v>3589530</v>
      </c>
      <c r="F12" s="10">
        <f t="shared" si="3"/>
        <v>3589530</v>
      </c>
    </row>
    <row r="13" spans="1:6" hidden="1">
      <c r="A13" s="43" t="s">
        <v>126</v>
      </c>
      <c r="B13" s="12">
        <v>3157339.32</v>
      </c>
      <c r="C13" s="12">
        <v>3150850</v>
      </c>
      <c r="D13" s="12">
        <v>3553530</v>
      </c>
      <c r="E13" s="12">
        <f t="shared" si="2"/>
        <v>3553530</v>
      </c>
      <c r="F13" s="12">
        <f t="shared" si="3"/>
        <v>3553530</v>
      </c>
    </row>
    <row r="14" spans="1:6">
      <c r="A14" s="17" t="s">
        <v>127</v>
      </c>
      <c r="B14" s="10">
        <f>B15</f>
        <v>18077.900000000001</v>
      </c>
      <c r="C14" s="10">
        <f t="shared" ref="C14:D14" si="5">C15</f>
        <v>0</v>
      </c>
      <c r="D14" s="10">
        <f t="shared" si="5"/>
        <v>0</v>
      </c>
      <c r="E14" s="10">
        <f t="shared" si="2"/>
        <v>0</v>
      </c>
      <c r="F14" s="10">
        <f t="shared" si="3"/>
        <v>0</v>
      </c>
    </row>
    <row r="15" spans="1:6" hidden="1">
      <c r="A15" s="43" t="s">
        <v>128</v>
      </c>
      <c r="B15" s="12">
        <v>18077.900000000001</v>
      </c>
      <c r="C15" s="12">
        <v>0</v>
      </c>
      <c r="D15" s="12">
        <v>0</v>
      </c>
      <c r="E15" s="12">
        <f t="shared" si="2"/>
        <v>0</v>
      </c>
      <c r="F15" s="12">
        <f t="shared" si="3"/>
        <v>0</v>
      </c>
    </row>
    <row r="16" spans="1:6">
      <c r="A16" s="17" t="s">
        <v>129</v>
      </c>
      <c r="B16" s="10">
        <f>B17</f>
        <v>2814.82</v>
      </c>
      <c r="C16" s="10">
        <f t="shared" ref="C16:D16" si="6">C17</f>
        <v>4400</v>
      </c>
      <c r="D16" s="10">
        <f t="shared" si="6"/>
        <v>1124</v>
      </c>
      <c r="E16" s="10">
        <f t="shared" si="2"/>
        <v>1124</v>
      </c>
      <c r="F16" s="10">
        <f t="shared" si="3"/>
        <v>1124</v>
      </c>
    </row>
    <row r="17" spans="1:6" hidden="1">
      <c r="A17" s="43" t="s">
        <v>130</v>
      </c>
      <c r="B17" s="12">
        <v>2814.82</v>
      </c>
      <c r="C17" s="12">
        <v>4400</v>
      </c>
      <c r="D17" s="12">
        <v>1124</v>
      </c>
      <c r="E17" s="12">
        <f t="shared" si="2"/>
        <v>1124</v>
      </c>
      <c r="F17" s="12">
        <f t="shared" si="3"/>
        <v>1124</v>
      </c>
    </row>
    <row r="18" spans="1:6">
      <c r="A18" s="17" t="s">
        <v>131</v>
      </c>
      <c r="B18" s="10">
        <f>B19</f>
        <v>149468.15</v>
      </c>
      <c r="C18" s="10">
        <f t="shared" ref="C18" si="7">C19</f>
        <v>146042</v>
      </c>
      <c r="D18" s="10">
        <v>308821</v>
      </c>
      <c r="E18" s="10">
        <f t="shared" si="2"/>
        <v>308821</v>
      </c>
      <c r="F18" s="10">
        <f t="shared" si="3"/>
        <v>308821</v>
      </c>
    </row>
    <row r="19" spans="1:6" hidden="1">
      <c r="A19" s="43" t="s">
        <v>132</v>
      </c>
      <c r="B19" s="12">
        <v>149468.15</v>
      </c>
      <c r="C19" s="12">
        <v>146042</v>
      </c>
      <c r="D19" s="12">
        <v>313321</v>
      </c>
      <c r="E19" s="12">
        <f t="shared" si="2"/>
        <v>313321</v>
      </c>
      <c r="F19" s="12">
        <f t="shared" si="3"/>
        <v>313321</v>
      </c>
    </row>
    <row r="20" spans="1:6">
      <c r="A20" s="43"/>
      <c r="B20" s="12"/>
      <c r="C20" s="12"/>
      <c r="D20" s="12"/>
      <c r="E20" s="12"/>
      <c r="F20" s="12"/>
    </row>
  </sheetData>
  <mergeCells count="4">
    <mergeCell ref="A1:F1"/>
    <mergeCell ref="A3:F3"/>
    <mergeCell ref="A5:F5"/>
    <mergeCell ref="A7:F7"/>
  </mergeCells>
  <pageMargins left="0.70000000000000007" right="0.70000000000000007" top="1.1437007874015752" bottom="1.1437007874015752" header="0.75000000000000011" footer="0.75000000000000011"/>
  <pageSetup paperSize="9" scale="72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28"/>
  <sheetViews>
    <sheetView zoomScaleNormal="100" workbookViewId="0">
      <selection activeCell="G30" sqref="G30"/>
    </sheetView>
  </sheetViews>
  <sheetFormatPr defaultRowHeight="15"/>
  <cols>
    <col min="1" max="1" width="7.85546875" customWidth="1"/>
    <col min="2" max="2" width="8.85546875" customWidth="1"/>
    <col min="3" max="3" width="5.7109375" customWidth="1"/>
    <col min="4" max="8" width="26.7109375" customWidth="1"/>
    <col min="9" max="9" width="26.7109375" hidden="1" customWidth="1"/>
    <col min="10" max="10" width="24" customWidth="1"/>
    <col min="11" max="60" width="9" customWidth="1"/>
    <col min="61" max="61" width="9.140625" customWidth="1"/>
  </cols>
  <sheetData>
    <row r="1" spans="1:62" ht="42" customHeight="1">
      <c r="A1" s="320" t="s">
        <v>293</v>
      </c>
      <c r="B1" s="320"/>
      <c r="C1" s="320"/>
      <c r="D1" s="320"/>
      <c r="E1" s="320"/>
      <c r="F1" s="320"/>
      <c r="G1" s="320"/>
      <c r="H1" s="320"/>
      <c r="I1" s="320"/>
      <c r="J1" s="320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</row>
    <row r="2" spans="1:62" ht="18" customHeight="1">
      <c r="A2" s="1"/>
      <c r="B2" s="1"/>
      <c r="C2" s="1"/>
      <c r="D2" s="1"/>
      <c r="E2" s="1"/>
      <c r="F2" s="1"/>
      <c r="G2" s="1"/>
      <c r="H2" s="1"/>
      <c r="I2" s="1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</row>
    <row r="3" spans="1:62" ht="15.75" customHeight="1">
      <c r="A3" s="320" t="s">
        <v>0</v>
      </c>
      <c r="B3" s="320"/>
      <c r="C3" s="320"/>
      <c r="D3" s="320"/>
      <c r="E3" s="320"/>
      <c r="F3" s="320"/>
      <c r="G3" s="320"/>
      <c r="H3" s="320"/>
      <c r="I3" s="320"/>
      <c r="J3" s="320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</row>
    <row r="4" spans="1:62" ht="18">
      <c r="A4" s="1"/>
      <c r="B4" s="1"/>
      <c r="C4" s="1"/>
      <c r="D4" s="1"/>
      <c r="E4" s="1"/>
      <c r="F4" s="1"/>
      <c r="G4" s="1"/>
      <c r="H4" s="2"/>
      <c r="I4" s="2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</row>
    <row r="5" spans="1:62" ht="18" customHeight="1">
      <c r="A5" s="320" t="s">
        <v>133</v>
      </c>
      <c r="B5" s="320"/>
      <c r="C5" s="320"/>
      <c r="D5" s="320"/>
      <c r="E5" s="320"/>
      <c r="F5" s="320"/>
      <c r="G5" s="320"/>
      <c r="H5" s="320"/>
      <c r="I5" s="320"/>
      <c r="J5" s="320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</row>
    <row r="6" spans="1:62" ht="18">
      <c r="A6" s="1"/>
      <c r="B6" s="1"/>
      <c r="C6" s="1"/>
      <c r="D6" s="1"/>
      <c r="E6" s="1"/>
      <c r="F6" s="1"/>
      <c r="G6" s="1"/>
      <c r="H6" s="2"/>
      <c r="I6" s="2"/>
      <c r="J6" s="118" t="s">
        <v>215</v>
      </c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</row>
    <row r="7" spans="1:62" ht="25.5">
      <c r="A7" s="3" t="s">
        <v>11</v>
      </c>
      <c r="B7" s="4" t="s">
        <v>12</v>
      </c>
      <c r="C7" s="4" t="s">
        <v>15</v>
      </c>
      <c r="D7" s="4" t="s">
        <v>134</v>
      </c>
      <c r="E7" s="4" t="s">
        <v>299</v>
      </c>
      <c r="F7" s="3" t="s">
        <v>295</v>
      </c>
      <c r="G7" s="3" t="s">
        <v>301</v>
      </c>
      <c r="H7" s="3" t="s">
        <v>274</v>
      </c>
      <c r="I7" s="3" t="s">
        <v>2</v>
      </c>
      <c r="J7" s="44" t="s">
        <v>302</v>
      </c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</row>
    <row r="8" spans="1:62" ht="25.5">
      <c r="A8" s="5">
        <v>8</v>
      </c>
      <c r="B8" s="5"/>
      <c r="C8" s="5"/>
      <c r="D8" s="5" t="s">
        <v>135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98"/>
      <c r="BJ8" s="98"/>
    </row>
    <row r="9" spans="1:62">
      <c r="A9" s="7"/>
      <c r="B9" s="46">
        <v>84</v>
      </c>
      <c r="C9" s="46"/>
      <c r="D9" s="46" t="s">
        <v>136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98"/>
      <c r="BJ9" s="98"/>
    </row>
    <row r="10" spans="1:62" ht="25.5">
      <c r="A10" s="36"/>
      <c r="B10" s="36"/>
      <c r="C10" s="15" t="s">
        <v>137</v>
      </c>
      <c r="D10" s="21" t="s">
        <v>138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98"/>
      <c r="BJ10" s="98"/>
    </row>
    <row r="11" spans="1:62" ht="25.5">
      <c r="A11" s="38">
        <v>5</v>
      </c>
      <c r="B11" s="39"/>
      <c r="C11" s="39"/>
      <c r="D11" s="40" t="s">
        <v>139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98"/>
      <c r="BJ11" s="98"/>
    </row>
    <row r="12" spans="1:62" ht="25.5">
      <c r="A12" s="46"/>
      <c r="B12" s="46">
        <v>54</v>
      </c>
      <c r="C12" s="46"/>
      <c r="D12" s="49" t="s">
        <v>140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98"/>
      <c r="BJ12" s="98"/>
    </row>
    <row r="13" spans="1:62">
      <c r="A13" s="26"/>
      <c r="B13" s="26"/>
      <c r="C13" s="15" t="s">
        <v>46</v>
      </c>
      <c r="D13" s="15" t="s">
        <v>47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98"/>
      <c r="BJ13" s="98"/>
    </row>
    <row r="14" spans="1:62">
      <c r="A14" s="26"/>
      <c r="B14" s="26"/>
      <c r="C14" s="15" t="s">
        <v>141</v>
      </c>
      <c r="D14" s="15" t="s">
        <v>31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98"/>
      <c r="BJ14" s="98"/>
    </row>
    <row r="15" spans="1:62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</row>
    <row r="16" spans="1:62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</row>
    <row r="17" spans="1:62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</row>
    <row r="18" spans="1:62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</row>
    <row r="19" spans="1:62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</row>
    <row r="20" spans="1:62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</row>
    <row r="21" spans="1:62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</row>
    <row r="22" spans="1:62">
      <c r="A22" s="98"/>
      <c r="B22" s="98"/>
      <c r="C22" s="98"/>
      <c r="D22" s="98"/>
      <c r="E22" s="98"/>
      <c r="F22" s="98"/>
      <c r="G22" s="98"/>
      <c r="H22" s="98"/>
      <c r="I22" s="115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</row>
    <row r="23" spans="1:62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</row>
    <row r="24" spans="1:62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</row>
    <row r="25" spans="1:6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</row>
    <row r="26" spans="1:62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</row>
    <row r="27" spans="1:62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</row>
    <row r="28" spans="1:62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</row>
    <row r="29" spans="1:62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</row>
    <row r="30" spans="1:62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</row>
    <row r="31" spans="1:62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</row>
    <row r="32" spans="1:62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</row>
    <row r="33" spans="1:54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</row>
    <row r="34" spans="1:54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</row>
    <row r="35" spans="1:54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</row>
    <row r="36" spans="1:54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</row>
    <row r="37" spans="1:54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</row>
    <row r="38" spans="1:54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</row>
    <row r="39" spans="1:54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</row>
    <row r="40" spans="1:54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</row>
    <row r="41" spans="1:54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</row>
    <row r="42" spans="1:54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</row>
    <row r="43" spans="1:54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</row>
    <row r="44" spans="1:54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</row>
    <row r="45" spans="1:54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</row>
    <row r="46" spans="1:54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</row>
    <row r="47" spans="1:54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</row>
    <row r="48" spans="1:54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</row>
    <row r="49" spans="1:54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</row>
    <row r="50" spans="1:54">
      <c r="A50" s="98"/>
      <c r="B50" s="98"/>
      <c r="C50" s="98"/>
      <c r="D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</row>
    <row r="51" spans="1:54">
      <c r="A51" s="98"/>
      <c r="B51" s="98"/>
      <c r="C51" s="98"/>
      <c r="D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</row>
    <row r="52" spans="1:54">
      <c r="A52" s="98"/>
      <c r="B52" s="98"/>
      <c r="C52" s="98"/>
      <c r="D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</row>
    <row r="53" spans="1:54">
      <c r="A53" s="98"/>
      <c r="B53" s="98"/>
      <c r="C53" s="98"/>
      <c r="D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</row>
    <row r="54" spans="1:54">
      <c r="A54" s="98"/>
      <c r="B54" s="98"/>
      <c r="C54" s="98"/>
      <c r="D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</row>
    <row r="55" spans="1:54">
      <c r="A55" s="98"/>
      <c r="B55" s="98"/>
      <c r="C55" s="98"/>
      <c r="D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</row>
    <row r="56" spans="1:54">
      <c r="A56" s="98"/>
      <c r="B56" s="98"/>
      <c r="C56" s="98"/>
      <c r="D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</row>
    <row r="57" spans="1:54">
      <c r="A57" s="98"/>
      <c r="B57" s="98"/>
      <c r="C57" s="98"/>
      <c r="D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</row>
    <row r="58" spans="1:54">
      <c r="A58" s="98"/>
      <c r="B58" s="98"/>
      <c r="C58" s="98"/>
      <c r="D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</row>
    <row r="59" spans="1:54">
      <c r="A59" s="98"/>
      <c r="B59" s="98"/>
      <c r="C59" s="98"/>
      <c r="D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</row>
    <row r="60" spans="1:54">
      <c r="A60" s="98"/>
      <c r="B60" s="98"/>
      <c r="C60" s="98"/>
      <c r="D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</row>
    <row r="61" spans="1:54">
      <c r="A61" s="98"/>
      <c r="B61" s="98"/>
      <c r="C61" s="98"/>
      <c r="D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</row>
    <row r="62" spans="1:54">
      <c r="A62" s="98"/>
      <c r="B62" s="98"/>
      <c r="C62" s="98"/>
      <c r="D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</row>
    <row r="63" spans="1:54">
      <c r="A63" s="98"/>
      <c r="B63" s="98"/>
      <c r="C63" s="98"/>
      <c r="D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</row>
    <row r="64" spans="1:54">
      <c r="A64" s="98"/>
      <c r="B64" s="98"/>
      <c r="C64" s="98"/>
      <c r="D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</row>
    <row r="65" spans="1:54">
      <c r="A65" s="98"/>
      <c r="B65" s="98"/>
      <c r="C65" s="98"/>
      <c r="D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</row>
    <row r="66" spans="1:54">
      <c r="A66" s="98"/>
      <c r="B66" s="98"/>
      <c r="C66" s="98"/>
      <c r="D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</row>
    <row r="67" spans="1:54">
      <c r="A67" s="98"/>
      <c r="B67" s="98"/>
      <c r="C67" s="98"/>
      <c r="D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</row>
    <row r="68" spans="1:54">
      <c r="A68" s="98"/>
      <c r="B68" s="98"/>
      <c r="C68" s="98"/>
      <c r="D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</row>
    <row r="69" spans="1:54">
      <c r="A69" s="98"/>
      <c r="B69" s="98"/>
      <c r="C69" s="98"/>
      <c r="D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</row>
    <row r="70" spans="1:54">
      <c r="A70" s="98"/>
      <c r="B70" s="98"/>
      <c r="C70" s="98"/>
      <c r="D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</row>
    <row r="71" spans="1:54">
      <c r="A71" s="98"/>
      <c r="B71" s="98"/>
      <c r="C71" s="98"/>
      <c r="D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</row>
    <row r="72" spans="1:54">
      <c r="A72" s="98"/>
      <c r="B72" s="98"/>
      <c r="C72" s="98"/>
      <c r="D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</row>
    <row r="73" spans="1:54">
      <c r="A73" s="98"/>
      <c r="B73" s="98"/>
      <c r="C73" s="98"/>
      <c r="D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</row>
    <row r="74" spans="1:54">
      <c r="A74" s="98"/>
      <c r="B74" s="98"/>
      <c r="C74" s="98"/>
      <c r="D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</row>
    <row r="75" spans="1:54">
      <c r="A75" s="98"/>
      <c r="B75" s="98"/>
      <c r="C75" s="98"/>
      <c r="D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</row>
    <row r="76" spans="1:54">
      <c r="A76" s="98"/>
      <c r="B76" s="98"/>
      <c r="C76" s="98"/>
      <c r="D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</row>
    <row r="77" spans="1:54">
      <c r="A77" s="98"/>
      <c r="B77" s="98"/>
      <c r="C77" s="98"/>
      <c r="D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</row>
    <row r="78" spans="1:54">
      <c r="A78" s="98"/>
      <c r="B78" s="98"/>
      <c r="C78" s="98"/>
      <c r="D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</row>
    <row r="79" spans="1:54">
      <c r="A79" s="98"/>
      <c r="B79" s="98"/>
      <c r="C79" s="98"/>
      <c r="D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</row>
    <row r="80" spans="1:54">
      <c r="A80" s="98"/>
      <c r="B80" s="98"/>
      <c r="C80" s="98"/>
      <c r="D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</row>
    <row r="81" spans="1:54">
      <c r="A81" s="98"/>
      <c r="B81" s="98"/>
      <c r="C81" s="98"/>
      <c r="D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</row>
    <row r="82" spans="1:54">
      <c r="A82" s="98"/>
      <c r="B82" s="98"/>
      <c r="C82" s="98"/>
      <c r="D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</row>
    <row r="83" spans="1:54">
      <c r="A83" s="98"/>
      <c r="B83" s="98"/>
      <c r="C83" s="98"/>
      <c r="D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</row>
    <row r="84" spans="1:54">
      <c r="A84" s="98"/>
      <c r="B84" s="98"/>
      <c r="C84" s="98"/>
      <c r="D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98"/>
      <c r="AU84" s="98"/>
      <c r="AV84" s="98"/>
      <c r="AW84" s="98"/>
      <c r="AX84" s="98"/>
      <c r="AY84" s="98"/>
      <c r="AZ84" s="98"/>
      <c r="BA84" s="98"/>
      <c r="BB84" s="98"/>
    </row>
    <row r="85" spans="1:54">
      <c r="A85" s="98"/>
      <c r="B85" s="98"/>
      <c r="C85" s="98"/>
      <c r="D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</row>
    <row r="86" spans="1:54">
      <c r="A86" s="98"/>
      <c r="B86" s="98"/>
      <c r="C86" s="98"/>
      <c r="D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</row>
    <row r="87" spans="1:54">
      <c r="A87" s="98"/>
      <c r="B87" s="98"/>
      <c r="C87" s="98"/>
      <c r="D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</row>
    <row r="88" spans="1:54">
      <c r="A88" s="98"/>
      <c r="B88" s="98"/>
      <c r="C88" s="98"/>
      <c r="D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</row>
    <row r="89" spans="1:54">
      <c r="A89" s="98"/>
      <c r="B89" s="98"/>
      <c r="C89" s="98"/>
      <c r="D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</row>
    <row r="90" spans="1:54">
      <c r="A90" s="98"/>
      <c r="B90" s="98"/>
      <c r="C90" s="98"/>
      <c r="D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</row>
    <row r="91" spans="1:54">
      <c r="A91" s="98"/>
      <c r="B91" s="98"/>
      <c r="C91" s="98"/>
      <c r="D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</row>
    <row r="92" spans="1:54">
      <c r="A92" s="98"/>
      <c r="B92" s="98"/>
      <c r="C92" s="98"/>
      <c r="D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</row>
    <row r="93" spans="1:54">
      <c r="A93" s="98"/>
      <c r="B93" s="98"/>
      <c r="C93" s="98"/>
      <c r="D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98"/>
      <c r="BA93" s="98"/>
      <c r="BB93" s="98"/>
    </row>
    <row r="94" spans="1:54">
      <c r="A94" s="98"/>
      <c r="B94" s="98"/>
      <c r="C94" s="98"/>
      <c r="D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98"/>
      <c r="BB94" s="98"/>
    </row>
    <row r="95" spans="1:54">
      <c r="A95" s="98"/>
      <c r="B95" s="98"/>
      <c r="C95" s="98"/>
      <c r="D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  <c r="AT95" s="98"/>
      <c r="AU95" s="98"/>
      <c r="AV95" s="98"/>
      <c r="AW95" s="98"/>
      <c r="AX95" s="98"/>
      <c r="AY95" s="98"/>
      <c r="AZ95" s="98"/>
      <c r="BA95" s="98"/>
      <c r="BB95" s="98"/>
    </row>
    <row r="96" spans="1:54">
      <c r="A96" s="98"/>
      <c r="B96" s="98"/>
      <c r="C96" s="98"/>
      <c r="D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  <c r="AQ96" s="98"/>
      <c r="AR96" s="98"/>
      <c r="AS96" s="98"/>
      <c r="AT96" s="98"/>
      <c r="AU96" s="98"/>
      <c r="AV96" s="98"/>
      <c r="AW96" s="98"/>
      <c r="AX96" s="98"/>
      <c r="AY96" s="98"/>
      <c r="AZ96" s="98"/>
      <c r="BA96" s="98"/>
      <c r="BB96" s="98"/>
    </row>
    <row r="97" spans="1:54">
      <c r="A97" s="98"/>
      <c r="B97" s="98"/>
      <c r="C97" s="98"/>
      <c r="D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98"/>
      <c r="BB97" s="98"/>
    </row>
    <row r="98" spans="1:54">
      <c r="A98" s="98"/>
      <c r="B98" s="98"/>
      <c r="C98" s="98"/>
      <c r="D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8"/>
      <c r="AW98" s="98"/>
      <c r="AX98" s="98"/>
      <c r="AY98" s="98"/>
      <c r="AZ98" s="98"/>
      <c r="BA98" s="98"/>
      <c r="BB98" s="98"/>
    </row>
    <row r="99" spans="1:54">
      <c r="A99" s="98"/>
      <c r="B99" s="98"/>
      <c r="C99" s="98"/>
      <c r="D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B99" s="98"/>
    </row>
    <row r="100" spans="1:54">
      <c r="A100" s="98"/>
      <c r="B100" s="98"/>
      <c r="C100" s="98"/>
      <c r="D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  <c r="AX100" s="98"/>
      <c r="AY100" s="98"/>
      <c r="AZ100" s="98"/>
      <c r="BA100" s="98"/>
      <c r="BB100" s="98"/>
    </row>
    <row r="101" spans="1:54">
      <c r="A101" s="98"/>
      <c r="B101" s="98"/>
      <c r="C101" s="98"/>
      <c r="D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</row>
    <row r="102" spans="1:54">
      <c r="A102" s="98"/>
      <c r="B102" s="98"/>
      <c r="C102" s="98"/>
      <c r="D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/>
      <c r="AX102" s="98"/>
      <c r="AY102" s="98"/>
      <c r="AZ102" s="98"/>
      <c r="BA102" s="98"/>
      <c r="BB102" s="98"/>
    </row>
    <row r="103" spans="1:54">
      <c r="A103" s="98"/>
      <c r="B103" s="98"/>
      <c r="C103" s="98"/>
      <c r="D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  <c r="AX103" s="98"/>
      <c r="AY103" s="98"/>
      <c r="AZ103" s="98"/>
      <c r="BA103" s="98"/>
      <c r="BB103" s="98"/>
    </row>
    <row r="104" spans="1:54">
      <c r="A104" s="98"/>
      <c r="B104" s="98"/>
      <c r="C104" s="98"/>
      <c r="D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98"/>
      <c r="AU104" s="98"/>
      <c r="AV104" s="98"/>
      <c r="AW104" s="98"/>
      <c r="AX104" s="98"/>
      <c r="AY104" s="98"/>
      <c r="AZ104" s="98"/>
      <c r="BA104" s="98"/>
      <c r="BB104" s="98"/>
    </row>
    <row r="105" spans="1:54">
      <c r="A105" s="98"/>
      <c r="B105" s="98"/>
      <c r="C105" s="98"/>
      <c r="D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8"/>
      <c r="AW105" s="98"/>
      <c r="AX105" s="98"/>
      <c r="AY105" s="98"/>
      <c r="AZ105" s="98"/>
      <c r="BA105" s="98"/>
      <c r="BB105" s="98"/>
    </row>
    <row r="106" spans="1:54">
      <c r="A106" s="98"/>
      <c r="B106" s="98"/>
      <c r="C106" s="98"/>
      <c r="D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  <c r="AX106" s="98"/>
      <c r="AY106" s="98"/>
      <c r="AZ106" s="98"/>
      <c r="BA106" s="98"/>
      <c r="BB106" s="98"/>
    </row>
    <row r="107" spans="1:54">
      <c r="A107" s="98"/>
      <c r="B107" s="98"/>
      <c r="C107" s="98"/>
      <c r="D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  <c r="AU107" s="98"/>
      <c r="AV107" s="98"/>
      <c r="AW107" s="98"/>
      <c r="AX107" s="98"/>
      <c r="AY107" s="98"/>
      <c r="AZ107" s="98"/>
      <c r="BA107" s="98"/>
      <c r="BB107" s="98"/>
    </row>
    <row r="108" spans="1:54">
      <c r="A108" s="98"/>
      <c r="B108" s="98"/>
      <c r="C108" s="98"/>
      <c r="D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  <c r="AU108" s="98"/>
      <c r="AV108" s="98"/>
      <c r="AW108" s="98"/>
      <c r="AX108" s="98"/>
      <c r="AY108" s="98"/>
      <c r="AZ108" s="98"/>
      <c r="BA108" s="98"/>
      <c r="BB108" s="98"/>
    </row>
    <row r="109" spans="1:54">
      <c r="A109" s="98"/>
      <c r="B109" s="98"/>
      <c r="C109" s="98"/>
      <c r="D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  <c r="AS109" s="98"/>
      <c r="AT109" s="98"/>
      <c r="AU109" s="98"/>
      <c r="AV109" s="98"/>
      <c r="AW109" s="98"/>
      <c r="AX109" s="98"/>
      <c r="AY109" s="98"/>
      <c r="AZ109" s="98"/>
      <c r="BA109" s="98"/>
      <c r="BB109" s="98"/>
    </row>
    <row r="110" spans="1:54">
      <c r="A110" s="98"/>
      <c r="B110" s="98"/>
      <c r="C110" s="98"/>
      <c r="D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  <c r="AQ110" s="98"/>
      <c r="AR110" s="98"/>
      <c r="AS110" s="98"/>
      <c r="AT110" s="98"/>
      <c r="AU110" s="98"/>
      <c r="AV110" s="98"/>
      <c r="AW110" s="98"/>
      <c r="AX110" s="98"/>
      <c r="AY110" s="98"/>
      <c r="AZ110" s="98"/>
      <c r="BA110" s="98"/>
      <c r="BB110" s="98"/>
    </row>
    <row r="111" spans="1:54">
      <c r="A111" s="98"/>
      <c r="B111" s="98"/>
      <c r="C111" s="98"/>
      <c r="D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  <c r="AQ111" s="98"/>
      <c r="AR111" s="98"/>
      <c r="AS111" s="98"/>
      <c r="AT111" s="98"/>
      <c r="AU111" s="98"/>
      <c r="AV111" s="98"/>
      <c r="AW111" s="98"/>
      <c r="AX111" s="98"/>
      <c r="AY111" s="98"/>
      <c r="AZ111" s="98"/>
      <c r="BA111" s="98"/>
      <c r="BB111" s="98"/>
    </row>
    <row r="112" spans="1:54">
      <c r="A112" s="98"/>
      <c r="B112" s="98"/>
      <c r="C112" s="98"/>
      <c r="D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  <c r="AS112" s="98"/>
      <c r="AT112" s="98"/>
      <c r="AU112" s="98"/>
      <c r="AV112" s="98"/>
      <c r="AW112" s="98"/>
      <c r="AX112" s="98"/>
      <c r="AY112" s="98"/>
      <c r="AZ112" s="98"/>
      <c r="BA112" s="98"/>
      <c r="BB112" s="98"/>
    </row>
    <row r="113" spans="1:54">
      <c r="A113" s="98"/>
      <c r="B113" s="98"/>
      <c r="C113" s="98"/>
      <c r="D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  <c r="AT113" s="98"/>
      <c r="AU113" s="98"/>
      <c r="AV113" s="98"/>
      <c r="AW113" s="98"/>
      <c r="AX113" s="98"/>
      <c r="AY113" s="98"/>
      <c r="AZ113" s="98"/>
      <c r="BA113" s="98"/>
      <c r="BB113" s="98"/>
    </row>
    <row r="114" spans="1:54">
      <c r="A114" s="98"/>
      <c r="B114" s="98"/>
      <c r="C114" s="98"/>
      <c r="D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  <c r="AQ114" s="98"/>
      <c r="AR114" s="98"/>
      <c r="AS114" s="98"/>
      <c r="AT114" s="98"/>
      <c r="AU114" s="98"/>
      <c r="AV114" s="98"/>
      <c r="AW114" s="98"/>
      <c r="AX114" s="98"/>
      <c r="AY114" s="98"/>
      <c r="AZ114" s="98"/>
      <c r="BA114" s="98"/>
      <c r="BB114" s="98"/>
    </row>
    <row r="115" spans="1:54">
      <c r="A115" s="98"/>
      <c r="B115" s="98"/>
      <c r="C115" s="98"/>
      <c r="D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  <c r="AU115" s="98"/>
      <c r="AV115" s="98"/>
      <c r="AW115" s="98"/>
      <c r="AX115" s="98"/>
      <c r="AY115" s="98"/>
      <c r="AZ115" s="98"/>
      <c r="BA115" s="98"/>
      <c r="BB115" s="98"/>
    </row>
    <row r="116" spans="1:54">
      <c r="A116" s="98"/>
      <c r="B116" s="98"/>
      <c r="C116" s="98"/>
      <c r="D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  <c r="AS116" s="98"/>
      <c r="AT116" s="98"/>
      <c r="AU116" s="98"/>
      <c r="AV116" s="98"/>
      <c r="AW116" s="98"/>
      <c r="AX116" s="98"/>
      <c r="AY116" s="98"/>
      <c r="AZ116" s="98"/>
      <c r="BA116" s="98"/>
      <c r="BB116" s="98"/>
    </row>
    <row r="117" spans="1:54">
      <c r="A117" s="98"/>
      <c r="B117" s="98"/>
      <c r="C117" s="98"/>
      <c r="D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  <c r="AS117" s="98"/>
      <c r="AT117" s="98"/>
      <c r="AU117" s="98"/>
      <c r="AV117" s="98"/>
      <c r="AW117" s="98"/>
      <c r="AX117" s="98"/>
      <c r="AY117" s="98"/>
      <c r="AZ117" s="98"/>
      <c r="BA117" s="98"/>
      <c r="BB117" s="98"/>
    </row>
    <row r="118" spans="1:54">
      <c r="A118" s="98"/>
      <c r="B118" s="98"/>
      <c r="C118" s="98"/>
      <c r="D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  <c r="AQ118" s="98"/>
      <c r="AR118" s="98"/>
      <c r="AS118" s="98"/>
      <c r="AT118" s="98"/>
      <c r="AU118" s="98"/>
      <c r="AV118" s="98"/>
      <c r="AW118" s="98"/>
      <c r="AX118" s="98"/>
      <c r="AY118" s="98"/>
      <c r="AZ118" s="98"/>
      <c r="BA118" s="98"/>
      <c r="BB118" s="98"/>
    </row>
    <row r="119" spans="1:54">
      <c r="A119" s="98"/>
      <c r="B119" s="98"/>
      <c r="C119" s="98"/>
      <c r="D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8"/>
      <c r="AT119" s="98"/>
      <c r="AU119" s="98"/>
      <c r="AV119" s="98"/>
      <c r="AW119" s="98"/>
      <c r="AX119" s="98"/>
      <c r="AY119" s="98"/>
      <c r="AZ119" s="98"/>
      <c r="BA119" s="98"/>
      <c r="BB119" s="98"/>
    </row>
    <row r="120" spans="1:54">
      <c r="A120" s="98"/>
      <c r="B120" s="98"/>
      <c r="C120" s="98"/>
      <c r="D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  <c r="AS120" s="98"/>
      <c r="AT120" s="98"/>
      <c r="AU120" s="98"/>
      <c r="AV120" s="98"/>
      <c r="AW120" s="98"/>
      <c r="AX120" s="98"/>
      <c r="AY120" s="98"/>
      <c r="AZ120" s="98"/>
      <c r="BA120" s="98"/>
      <c r="BB120" s="98"/>
    </row>
    <row r="121" spans="1:54"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  <c r="AQ121" s="98"/>
      <c r="AR121" s="98"/>
      <c r="AS121" s="98"/>
      <c r="AT121" s="98"/>
      <c r="AU121" s="98"/>
      <c r="AV121" s="98"/>
      <c r="AW121" s="98"/>
      <c r="AX121" s="98"/>
      <c r="AY121" s="98"/>
      <c r="AZ121" s="98"/>
      <c r="BA121" s="98"/>
      <c r="BB121" s="98"/>
    </row>
    <row r="122" spans="1:54"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  <c r="AQ122" s="98"/>
      <c r="AR122" s="98"/>
      <c r="AS122" s="98"/>
      <c r="AT122" s="98"/>
      <c r="AU122" s="98"/>
      <c r="AV122" s="98"/>
      <c r="AW122" s="98"/>
      <c r="AX122" s="98"/>
      <c r="AY122" s="98"/>
      <c r="AZ122" s="98"/>
      <c r="BA122" s="98"/>
      <c r="BB122" s="98"/>
    </row>
    <row r="123" spans="1:54"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98"/>
      <c r="AR123" s="98"/>
      <c r="AS123" s="98"/>
      <c r="AT123" s="98"/>
      <c r="AU123" s="98"/>
      <c r="AV123" s="98"/>
      <c r="AW123" s="98"/>
      <c r="AX123" s="98"/>
      <c r="AY123" s="98"/>
      <c r="AZ123" s="98"/>
      <c r="BA123" s="98"/>
      <c r="BB123" s="98"/>
    </row>
    <row r="124" spans="1:54"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  <c r="AH124" s="98"/>
      <c r="AI124" s="98"/>
      <c r="AJ124" s="98"/>
      <c r="AK124" s="98"/>
      <c r="AL124" s="98"/>
      <c r="AM124" s="98"/>
      <c r="AN124" s="98"/>
      <c r="AO124" s="98"/>
      <c r="AP124" s="98"/>
      <c r="AQ124" s="98"/>
      <c r="AR124" s="98"/>
      <c r="AS124" s="98"/>
      <c r="AT124" s="98"/>
      <c r="AU124" s="98"/>
      <c r="AV124" s="98"/>
      <c r="AW124" s="98"/>
      <c r="AX124" s="98"/>
      <c r="AY124" s="98"/>
      <c r="AZ124" s="98"/>
      <c r="BA124" s="98"/>
      <c r="BB124" s="98"/>
    </row>
    <row r="125" spans="1:54"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  <c r="AQ125" s="98"/>
      <c r="AR125" s="98"/>
      <c r="AS125" s="98"/>
      <c r="AT125" s="98"/>
      <c r="AU125" s="98"/>
      <c r="AV125" s="98"/>
      <c r="AW125" s="98"/>
      <c r="AX125" s="98"/>
      <c r="AY125" s="98"/>
      <c r="AZ125" s="98"/>
      <c r="BA125" s="98"/>
      <c r="BB125" s="98"/>
    </row>
    <row r="126" spans="1:54"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  <c r="AD126" s="98"/>
      <c r="AE126" s="98"/>
      <c r="AF126" s="98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  <c r="AQ126" s="98"/>
      <c r="AR126" s="98"/>
      <c r="AS126" s="98"/>
      <c r="AT126" s="98"/>
      <c r="AU126" s="98"/>
      <c r="AV126" s="98"/>
      <c r="AW126" s="98"/>
      <c r="AX126" s="98"/>
      <c r="AY126" s="98"/>
      <c r="AZ126" s="98"/>
      <c r="BA126" s="98"/>
      <c r="BB126" s="98"/>
    </row>
    <row r="127" spans="1:54"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  <c r="AS127" s="98"/>
      <c r="AT127" s="98"/>
      <c r="AU127" s="98"/>
      <c r="AV127" s="98"/>
      <c r="AW127" s="98"/>
      <c r="AX127" s="98"/>
      <c r="AY127" s="98"/>
      <c r="AZ127" s="98"/>
      <c r="BA127" s="98"/>
      <c r="BB127" s="98"/>
    </row>
    <row r="128" spans="1:54"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98"/>
      <c r="AJ128" s="98"/>
      <c r="AK128" s="98"/>
      <c r="AL128" s="98"/>
      <c r="AM128" s="98"/>
      <c r="AN128" s="98"/>
      <c r="AO128" s="98"/>
      <c r="AP128" s="98"/>
      <c r="AQ128" s="98"/>
      <c r="AR128" s="98"/>
      <c r="AS128" s="98"/>
      <c r="AT128" s="98"/>
      <c r="AU128" s="98"/>
      <c r="AV128" s="98"/>
      <c r="AW128" s="98"/>
      <c r="AX128" s="98"/>
      <c r="AY128" s="98"/>
      <c r="AZ128" s="98"/>
      <c r="BA128" s="98"/>
      <c r="BB128" s="98"/>
    </row>
  </sheetData>
  <mergeCells count="3">
    <mergeCell ref="A1:J1"/>
    <mergeCell ref="A3:J3"/>
    <mergeCell ref="A5:J5"/>
  </mergeCells>
  <pageMargins left="0.70000000000000007" right="0.70000000000000007" top="1.1437007874015752" bottom="1.1437007874015752" header="0.75000000000000011" footer="0.75000000000000011"/>
  <pageSetup paperSize="9" scale="72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F22" sqref="F22"/>
    </sheetView>
  </sheetViews>
  <sheetFormatPr defaultColWidth="8.85546875" defaultRowHeight="15"/>
  <cols>
    <col min="1" max="6" width="25.28515625" style="167" customWidth="1"/>
    <col min="7" max="16384" width="8.85546875" style="167"/>
  </cols>
  <sheetData>
    <row r="1" spans="1:6" ht="42" customHeight="1">
      <c r="A1" s="321" t="s">
        <v>303</v>
      </c>
      <c r="B1" s="321"/>
      <c r="C1" s="321"/>
      <c r="D1" s="321"/>
      <c r="E1" s="321"/>
      <c r="F1" s="321"/>
    </row>
    <row r="2" spans="1:6" ht="18" customHeight="1">
      <c r="A2" s="168"/>
      <c r="B2" s="168"/>
      <c r="C2" s="168"/>
      <c r="D2" s="168"/>
      <c r="E2" s="168"/>
      <c r="F2" s="168"/>
    </row>
    <row r="3" spans="1:6" ht="15.75" customHeight="1">
      <c r="A3" s="321" t="s">
        <v>0</v>
      </c>
      <c r="B3" s="321"/>
      <c r="C3" s="321"/>
      <c r="D3" s="321"/>
      <c r="E3" s="321"/>
      <c r="F3" s="321"/>
    </row>
    <row r="4" spans="1:6" ht="18">
      <c r="A4" s="168"/>
      <c r="B4" s="168"/>
      <c r="C4" s="168"/>
      <c r="D4" s="168"/>
      <c r="E4" s="169"/>
      <c r="F4" s="169"/>
    </row>
    <row r="5" spans="1:6" ht="18" customHeight="1">
      <c r="A5" s="321" t="s">
        <v>258</v>
      </c>
      <c r="B5" s="321"/>
      <c r="C5" s="321"/>
      <c r="D5" s="321"/>
      <c r="E5" s="321"/>
      <c r="F5" s="321"/>
    </row>
    <row r="6" spans="1:6" ht="18">
      <c r="A6" s="168"/>
      <c r="B6" s="168"/>
      <c r="C6" s="168"/>
      <c r="D6" s="168"/>
      <c r="E6" s="169"/>
      <c r="F6" s="169"/>
    </row>
    <row r="7" spans="1:6" ht="25.5">
      <c r="A7" s="171" t="s">
        <v>238</v>
      </c>
      <c r="B7" s="171" t="s">
        <v>294</v>
      </c>
      <c r="C7" s="170" t="s">
        <v>295</v>
      </c>
      <c r="D7" s="170" t="s">
        <v>296</v>
      </c>
      <c r="E7" s="170" t="s">
        <v>273</v>
      </c>
      <c r="F7" s="170" t="s">
        <v>297</v>
      </c>
    </row>
    <row r="8" spans="1:6">
      <c r="A8" s="174" t="s">
        <v>257</v>
      </c>
      <c r="B8" s="214">
        <v>0</v>
      </c>
      <c r="C8" s="215">
        <v>0</v>
      </c>
      <c r="D8" s="215">
        <v>0</v>
      </c>
      <c r="E8" s="215">
        <v>0</v>
      </c>
      <c r="F8" s="215">
        <v>0</v>
      </c>
    </row>
    <row r="9" spans="1:6" ht="25.5">
      <c r="A9" s="174" t="s">
        <v>256</v>
      </c>
      <c r="B9" s="214">
        <v>0</v>
      </c>
      <c r="C9" s="215">
        <v>0</v>
      </c>
      <c r="D9" s="215">
        <v>0</v>
      </c>
      <c r="E9" s="215">
        <v>0</v>
      </c>
      <c r="F9" s="215">
        <v>0</v>
      </c>
    </row>
    <row r="10" spans="1:6" ht="25.5">
      <c r="A10" s="175" t="s">
        <v>255</v>
      </c>
      <c r="B10" s="214">
        <v>0</v>
      </c>
      <c r="C10" s="215">
        <v>0</v>
      </c>
      <c r="D10" s="215">
        <v>0</v>
      </c>
      <c r="E10" s="215">
        <v>0</v>
      </c>
      <c r="F10" s="215">
        <v>0</v>
      </c>
    </row>
    <row r="11" spans="1:6">
      <c r="A11" s="175"/>
      <c r="B11" s="214">
        <v>0</v>
      </c>
      <c r="C11" s="215">
        <v>0</v>
      </c>
      <c r="D11" s="215">
        <v>0</v>
      </c>
      <c r="E11" s="215"/>
      <c r="F11" s="215">
        <v>0</v>
      </c>
    </row>
    <row r="12" spans="1:6">
      <c r="A12" s="174" t="s">
        <v>254</v>
      </c>
      <c r="B12" s="214">
        <v>0</v>
      </c>
      <c r="C12" s="215">
        <v>0</v>
      </c>
      <c r="D12" s="215">
        <v>0</v>
      </c>
      <c r="E12" s="215">
        <v>0</v>
      </c>
      <c r="F12" s="215">
        <v>0</v>
      </c>
    </row>
    <row r="13" spans="1:6">
      <c r="A13" s="172" t="s">
        <v>239</v>
      </c>
      <c r="B13" s="214">
        <v>0</v>
      </c>
      <c r="C13" s="215">
        <v>0</v>
      </c>
      <c r="D13" s="215">
        <v>0</v>
      </c>
      <c r="E13" s="215">
        <v>0</v>
      </c>
      <c r="F13" s="215">
        <v>0</v>
      </c>
    </row>
    <row r="14" spans="1:6">
      <c r="A14" s="173" t="s">
        <v>240</v>
      </c>
      <c r="B14" s="214">
        <v>0</v>
      </c>
      <c r="C14" s="215">
        <v>0</v>
      </c>
      <c r="D14" s="215">
        <v>0</v>
      </c>
      <c r="E14" s="215">
        <v>0</v>
      </c>
      <c r="F14" s="216">
        <v>0</v>
      </c>
    </row>
    <row r="15" spans="1:6">
      <c r="A15" s="172" t="s">
        <v>244</v>
      </c>
      <c r="B15" s="214">
        <v>0</v>
      </c>
      <c r="C15" s="215">
        <v>0</v>
      </c>
      <c r="D15" s="215">
        <v>0</v>
      </c>
      <c r="E15" s="215">
        <v>0</v>
      </c>
      <c r="F15" s="216">
        <v>0</v>
      </c>
    </row>
    <row r="16" spans="1:6">
      <c r="A16" s="173" t="s">
        <v>245</v>
      </c>
      <c r="B16" s="214">
        <v>0</v>
      </c>
      <c r="C16" s="215">
        <v>0</v>
      </c>
      <c r="D16" s="215">
        <v>0</v>
      </c>
      <c r="E16" s="215">
        <v>0</v>
      </c>
      <c r="F16" s="216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701"/>
  <sheetViews>
    <sheetView tabSelected="1" zoomScaleNormal="100" workbookViewId="0">
      <selection activeCell="L95" sqref="L95"/>
    </sheetView>
  </sheetViews>
  <sheetFormatPr defaultRowHeight="15"/>
  <cols>
    <col min="1" max="1" width="7.85546875" customWidth="1"/>
    <col min="2" max="2" width="8.85546875" customWidth="1"/>
    <col min="3" max="3" width="9.140625" customWidth="1"/>
    <col min="4" max="4" width="31.7109375" customWidth="1"/>
    <col min="5" max="5" width="26.7109375" customWidth="1"/>
    <col min="6" max="6" width="26.7109375" style="122" customWidth="1"/>
    <col min="7" max="9" width="26.7109375" customWidth="1"/>
    <col min="10" max="10" width="9" customWidth="1"/>
    <col min="11" max="11" width="12.28515625" bestFit="1" customWidth="1"/>
    <col min="12" max="14" width="13.42578125" customWidth="1"/>
    <col min="15" max="15" width="11.7109375" bestFit="1" customWidth="1"/>
    <col min="16" max="1019" width="9" customWidth="1"/>
    <col min="1020" max="1020" width="9.140625" customWidth="1"/>
  </cols>
  <sheetData>
    <row r="1" spans="1:59" ht="42" customHeight="1">
      <c r="A1" s="320" t="s">
        <v>293</v>
      </c>
      <c r="B1" s="320"/>
      <c r="C1" s="320"/>
      <c r="D1" s="320"/>
      <c r="E1" s="320"/>
      <c r="F1" s="320"/>
      <c r="G1" s="320"/>
      <c r="H1" s="320"/>
      <c r="I1" s="320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</row>
    <row r="2" spans="1:59" ht="18">
      <c r="A2" s="1"/>
      <c r="B2" s="1"/>
      <c r="C2" s="1"/>
      <c r="D2" s="1"/>
      <c r="E2" s="1"/>
      <c r="F2" s="120"/>
      <c r="G2" s="1"/>
      <c r="H2" s="50"/>
      <c r="I2" s="2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</row>
    <row r="3" spans="1:59" ht="18" customHeight="1">
      <c r="A3" s="320" t="s">
        <v>142</v>
      </c>
      <c r="B3" s="320"/>
      <c r="C3" s="320"/>
      <c r="D3" s="320"/>
      <c r="E3" s="320"/>
      <c r="F3" s="320"/>
      <c r="G3" s="320"/>
      <c r="H3" s="320"/>
      <c r="I3" s="320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</row>
    <row r="4" spans="1:59" ht="18">
      <c r="A4" s="1"/>
      <c r="B4" s="1"/>
      <c r="C4" s="1"/>
      <c r="D4" s="1"/>
      <c r="E4" s="1"/>
      <c r="F4" s="120"/>
      <c r="G4" s="1"/>
      <c r="H4" s="2"/>
      <c r="I4" s="119" t="s">
        <v>215</v>
      </c>
      <c r="J4" s="98"/>
      <c r="K4" s="98"/>
      <c r="L4" s="98"/>
      <c r="M4" s="106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</row>
    <row r="5" spans="1:59">
      <c r="A5" s="334" t="s">
        <v>143</v>
      </c>
      <c r="B5" s="334"/>
      <c r="C5" s="334"/>
      <c r="D5" s="4" t="s">
        <v>134</v>
      </c>
      <c r="E5" s="4" t="s">
        <v>294</v>
      </c>
      <c r="F5" s="121" t="s">
        <v>300</v>
      </c>
      <c r="G5" s="3" t="s">
        <v>296</v>
      </c>
      <c r="H5" s="116" t="s">
        <v>272</v>
      </c>
      <c r="I5" s="116" t="s">
        <v>304</v>
      </c>
      <c r="J5" s="98"/>
      <c r="K5" s="98"/>
      <c r="L5" s="98"/>
      <c r="M5" s="106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</row>
    <row r="6" spans="1:59">
      <c r="A6" s="324" t="s">
        <v>147</v>
      </c>
      <c r="B6" s="324"/>
      <c r="C6" s="324"/>
      <c r="D6" s="55" t="s">
        <v>47</v>
      </c>
      <c r="E6" s="14">
        <f>E65+E77+E93+E109+E121+E133+E139+E145+E151+E165+E237+E244+E251+E257+E264+E273+E71+E127+E83+E87</f>
        <v>306232.08</v>
      </c>
      <c r="F6" s="14">
        <f t="shared" ref="F6:I6" si="0">F65+F77+F93+F109+F121+F133+F139+F145+F151+F165+F237+F244+F251+F257+F264+F273+F71+F127+F83+F87</f>
        <v>228243</v>
      </c>
      <c r="G6" s="14">
        <f t="shared" si="0"/>
        <v>122326</v>
      </c>
      <c r="H6" s="14">
        <f t="shared" si="0"/>
        <v>122326</v>
      </c>
      <c r="I6" s="14">
        <f t="shared" si="0"/>
        <v>122326</v>
      </c>
      <c r="J6" s="102"/>
      <c r="K6" s="102"/>
      <c r="L6" s="108"/>
      <c r="M6" s="108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</row>
    <row r="7" spans="1:59">
      <c r="A7" s="324" t="s">
        <v>305</v>
      </c>
      <c r="B7" s="324"/>
      <c r="C7" s="324"/>
      <c r="D7" s="55" t="s">
        <v>306</v>
      </c>
      <c r="E7" s="14">
        <f>E17+E50</f>
        <v>171559</v>
      </c>
      <c r="F7" s="14">
        <f t="shared" ref="F7:I7" si="1">F17+F50</f>
        <v>171559</v>
      </c>
      <c r="G7" s="14">
        <f t="shared" si="1"/>
        <v>181434</v>
      </c>
      <c r="H7" s="14">
        <f t="shared" si="1"/>
        <v>181434</v>
      </c>
      <c r="I7" s="14">
        <f t="shared" si="1"/>
        <v>181434</v>
      </c>
      <c r="J7" s="102"/>
      <c r="K7" s="102"/>
      <c r="L7" s="108"/>
      <c r="M7" s="108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</row>
    <row r="8" spans="1:59">
      <c r="A8" s="324" t="s">
        <v>179</v>
      </c>
      <c r="B8" s="324"/>
      <c r="C8" s="324"/>
      <c r="D8" s="55" t="s">
        <v>31</v>
      </c>
      <c r="E8" s="14">
        <f>E280+E480+E513+E537+E576</f>
        <v>95382.570000000022</v>
      </c>
      <c r="F8" s="14">
        <f>F280+F480+F513+F537+F576</f>
        <v>91850</v>
      </c>
      <c r="G8" s="14">
        <f>G280+G480+G513+G537+G576+G329</f>
        <v>100000</v>
      </c>
      <c r="H8" s="14">
        <f t="shared" ref="H8:I8" si="2">H280+H480+H513+H537+H576+H329</f>
        <v>100000</v>
      </c>
      <c r="I8" s="14">
        <f t="shared" si="2"/>
        <v>100000</v>
      </c>
      <c r="J8" s="102"/>
      <c r="K8" s="102"/>
      <c r="L8" s="108"/>
      <c r="M8" s="108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</row>
    <row r="9" spans="1:59">
      <c r="A9" s="324" t="s">
        <v>180</v>
      </c>
      <c r="B9" s="324"/>
      <c r="C9" s="324"/>
      <c r="D9" s="55" t="s">
        <v>35</v>
      </c>
      <c r="E9" s="14">
        <f>E376+E549</f>
        <v>14576.919999999998</v>
      </c>
      <c r="F9" s="14">
        <f t="shared" ref="F9:I9" si="3">F376+F549</f>
        <v>17900</v>
      </c>
      <c r="G9" s="14">
        <f t="shared" si="3"/>
        <v>19900</v>
      </c>
      <c r="H9" s="14">
        <f t="shared" si="3"/>
        <v>19900</v>
      </c>
      <c r="I9" s="14">
        <f t="shared" si="3"/>
        <v>19900</v>
      </c>
      <c r="J9" s="102"/>
      <c r="K9" s="102"/>
      <c r="L9" s="108"/>
      <c r="M9" s="108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</row>
    <row r="10" spans="1:59">
      <c r="A10" s="324" t="s">
        <v>181</v>
      </c>
      <c r="B10" s="324"/>
      <c r="C10" s="324"/>
      <c r="D10" s="55" t="s">
        <v>24</v>
      </c>
      <c r="E10" s="14">
        <f>E406+E459+E493+E564+E583+E682+E688</f>
        <v>2640389.14</v>
      </c>
      <c r="F10" s="14">
        <f t="shared" ref="F10:I10" si="4">F406+F459+F493+F564+F583+F682+F688</f>
        <v>2721440</v>
      </c>
      <c r="G10" s="14">
        <f t="shared" si="4"/>
        <v>3188745</v>
      </c>
      <c r="H10" s="14">
        <f t="shared" si="4"/>
        <v>3188745</v>
      </c>
      <c r="I10" s="14">
        <f t="shared" si="4"/>
        <v>3188745</v>
      </c>
      <c r="J10" s="102"/>
      <c r="K10" s="102"/>
      <c r="L10" s="108"/>
      <c r="M10" s="108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</row>
    <row r="11" spans="1:59">
      <c r="A11" s="324" t="s">
        <v>316</v>
      </c>
      <c r="B11" s="324"/>
      <c r="C11" s="324"/>
      <c r="D11" s="55" t="s">
        <v>314</v>
      </c>
      <c r="E11" s="14">
        <f>E190</f>
        <v>0</v>
      </c>
      <c r="F11" s="14">
        <f t="shared" ref="F11:I11" si="5">F190</f>
        <v>0</v>
      </c>
      <c r="G11" s="14">
        <f t="shared" si="5"/>
        <v>179570</v>
      </c>
      <c r="H11" s="14">
        <f t="shared" si="5"/>
        <v>179570</v>
      </c>
      <c r="I11" s="14">
        <f t="shared" si="5"/>
        <v>179570</v>
      </c>
      <c r="J11" s="102"/>
      <c r="K11" s="102"/>
      <c r="L11" s="108"/>
      <c r="M11" s="108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</row>
    <row r="12" spans="1:59">
      <c r="A12" s="324" t="s">
        <v>193</v>
      </c>
      <c r="B12" s="324"/>
      <c r="C12" s="324"/>
      <c r="D12" s="55" t="s">
        <v>264</v>
      </c>
      <c r="E12" s="14">
        <f>E611+E639+E591</f>
        <v>95853.89</v>
      </c>
      <c r="F12" s="14">
        <f t="shared" ref="F12:I12" si="6">F611+F639+F591</f>
        <v>68000</v>
      </c>
      <c r="G12" s="14">
        <f t="shared" si="6"/>
        <v>67300</v>
      </c>
      <c r="H12" s="14">
        <f t="shared" si="6"/>
        <v>67300</v>
      </c>
      <c r="I12" s="14">
        <f t="shared" si="6"/>
        <v>67300</v>
      </c>
      <c r="J12" s="102"/>
      <c r="K12" s="102"/>
      <c r="L12" s="108"/>
      <c r="M12" s="108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</row>
    <row r="13" spans="1:59" ht="15" customHeight="1">
      <c r="A13" s="324" t="s">
        <v>317</v>
      </c>
      <c r="B13" s="324"/>
      <c r="C13" s="324"/>
      <c r="D13" s="55" t="s">
        <v>315</v>
      </c>
      <c r="E13" s="14">
        <f>E213</f>
        <v>0</v>
      </c>
      <c r="F13" s="14">
        <f t="shared" ref="F13:I13" si="7">F213</f>
        <v>0</v>
      </c>
      <c r="G13" s="14">
        <f t="shared" si="7"/>
        <v>31700</v>
      </c>
      <c r="H13" s="14">
        <f t="shared" si="7"/>
        <v>31700</v>
      </c>
      <c r="I13" s="14">
        <f t="shared" si="7"/>
        <v>31700</v>
      </c>
      <c r="J13" s="102"/>
      <c r="K13" s="102"/>
      <c r="L13" s="108"/>
      <c r="M13" s="108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</row>
    <row r="14" spans="1:59">
      <c r="A14" s="324" t="s">
        <v>182</v>
      </c>
      <c r="B14" s="324"/>
      <c r="C14" s="324"/>
      <c r="D14" s="55" t="s">
        <v>41</v>
      </c>
      <c r="E14" s="14">
        <f>E445+E524+E669</f>
        <v>3706.59</v>
      </c>
      <c r="F14" s="14">
        <f t="shared" ref="F14:I14" si="8">F445+F524+F669</f>
        <v>2300</v>
      </c>
      <c r="G14" s="14">
        <f t="shared" si="8"/>
        <v>8500</v>
      </c>
      <c r="H14" s="14">
        <f t="shared" si="8"/>
        <v>8500</v>
      </c>
      <c r="I14" s="14">
        <f t="shared" si="8"/>
        <v>8500</v>
      </c>
      <c r="J14" s="102"/>
      <c r="K14" s="102"/>
      <c r="L14" s="108"/>
      <c r="M14" s="108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</row>
    <row r="15" spans="1:59" ht="63.75">
      <c r="A15" s="326" t="s">
        <v>144</v>
      </c>
      <c r="B15" s="326"/>
      <c r="C15" s="326"/>
      <c r="D15" s="51" t="s">
        <v>145</v>
      </c>
      <c r="E15" s="52">
        <f>E16+E49+E57</f>
        <v>171559</v>
      </c>
      <c r="F15" s="52">
        <f t="shared" ref="F15:I15" si="9">F16+F49+F57</f>
        <v>171559</v>
      </c>
      <c r="G15" s="52">
        <f t="shared" si="9"/>
        <v>181434</v>
      </c>
      <c r="H15" s="52">
        <f t="shared" si="9"/>
        <v>181434</v>
      </c>
      <c r="I15" s="52">
        <f t="shared" si="9"/>
        <v>181434</v>
      </c>
      <c r="J15" s="99"/>
      <c r="K15" s="99"/>
      <c r="L15" s="100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</row>
    <row r="16" spans="1:59">
      <c r="A16" s="330" t="s">
        <v>146</v>
      </c>
      <c r="B16" s="330"/>
      <c r="C16" s="330"/>
      <c r="D16" s="53" t="s">
        <v>51</v>
      </c>
      <c r="E16" s="54">
        <f>E18</f>
        <v>157095</v>
      </c>
      <c r="F16" s="54">
        <f t="shared" ref="F16:G16" si="10">F18</f>
        <v>157095</v>
      </c>
      <c r="G16" s="54">
        <f t="shared" si="10"/>
        <v>165743</v>
      </c>
      <c r="H16" s="54">
        <f t="shared" ref="H16:H115" si="11">G16</f>
        <v>165743</v>
      </c>
      <c r="I16" s="54">
        <f t="shared" ref="I16:I115" si="12">G16</f>
        <v>165743</v>
      </c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</row>
    <row r="17" spans="1:59">
      <c r="A17" s="324" t="s">
        <v>305</v>
      </c>
      <c r="B17" s="324"/>
      <c r="C17" s="324"/>
      <c r="D17" s="55" t="s">
        <v>306</v>
      </c>
      <c r="E17" s="14">
        <f>E16</f>
        <v>157095</v>
      </c>
      <c r="F17" s="14">
        <f t="shared" ref="F17:G17" si="13">F16</f>
        <v>157095</v>
      </c>
      <c r="G17" s="14">
        <f t="shared" si="13"/>
        <v>165743</v>
      </c>
      <c r="H17" s="14">
        <f t="shared" si="11"/>
        <v>165743</v>
      </c>
      <c r="I17" s="14">
        <f t="shared" si="12"/>
        <v>165743</v>
      </c>
      <c r="J17" s="102"/>
      <c r="K17" s="102"/>
      <c r="L17" s="108"/>
      <c r="M17" s="108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</row>
    <row r="18" spans="1:59">
      <c r="A18" s="335">
        <v>3</v>
      </c>
      <c r="B18" s="335"/>
      <c r="C18" s="335"/>
      <c r="D18" s="56" t="s">
        <v>51</v>
      </c>
      <c r="E18" s="6">
        <f>E19+E46</f>
        <v>157095</v>
      </c>
      <c r="F18" s="6">
        <f t="shared" ref="F18:G18" si="14">F19+F46</f>
        <v>157095</v>
      </c>
      <c r="G18" s="6">
        <f t="shared" si="14"/>
        <v>165743</v>
      </c>
      <c r="H18" s="6">
        <f t="shared" si="11"/>
        <v>165743</v>
      </c>
      <c r="I18" s="6">
        <f t="shared" si="12"/>
        <v>165743</v>
      </c>
      <c r="J18" s="103"/>
      <c r="K18" s="103"/>
      <c r="L18" s="109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</row>
    <row r="19" spans="1:59" s="98" customFormat="1">
      <c r="A19" s="336">
        <v>32</v>
      </c>
      <c r="B19" s="336"/>
      <c r="C19" s="336"/>
      <c r="D19" s="237" t="s">
        <v>61</v>
      </c>
      <c r="E19" s="221">
        <f>E20+E25+E31+E40</f>
        <v>155545</v>
      </c>
      <c r="F19" s="221">
        <f t="shared" ref="F19:G19" si="15">F20+F25+F31+F40</f>
        <v>155645</v>
      </c>
      <c r="G19" s="221">
        <f t="shared" si="15"/>
        <v>165743</v>
      </c>
      <c r="H19" s="221">
        <f t="shared" si="11"/>
        <v>165743</v>
      </c>
      <c r="I19" s="221">
        <f t="shared" si="12"/>
        <v>165743</v>
      </c>
      <c r="J19" s="104"/>
      <c r="K19" s="110"/>
      <c r="L19" s="110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</row>
    <row r="20" spans="1:59" s="98" customFormat="1" hidden="1">
      <c r="A20" s="263">
        <v>321</v>
      </c>
      <c r="B20" s="264"/>
      <c r="C20" s="265"/>
      <c r="D20" s="234" t="s">
        <v>62</v>
      </c>
      <c r="E20" s="223">
        <f>SUM(E21:E24)</f>
        <v>49477.42</v>
      </c>
      <c r="F20" s="223">
        <f t="shared" ref="F20:G20" si="16">SUM(F21:F24)</f>
        <v>50100</v>
      </c>
      <c r="G20" s="223">
        <f t="shared" si="16"/>
        <v>48458</v>
      </c>
      <c r="H20" s="223">
        <f t="shared" si="11"/>
        <v>48458</v>
      </c>
      <c r="I20" s="223">
        <f t="shared" si="12"/>
        <v>48458</v>
      </c>
      <c r="J20" s="105"/>
      <c r="K20" s="110"/>
      <c r="L20" s="111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</row>
    <row r="21" spans="1:59" s="98" customFormat="1" hidden="1">
      <c r="A21" s="266">
        <v>3211</v>
      </c>
      <c r="B21" s="267"/>
      <c r="C21" s="268"/>
      <c r="D21" s="235" t="s">
        <v>63</v>
      </c>
      <c r="E21" s="226">
        <v>1366.56</v>
      </c>
      <c r="F21" s="226">
        <v>1000</v>
      </c>
      <c r="G21" s="226">
        <v>1000</v>
      </c>
      <c r="H21" s="226">
        <f t="shared" si="11"/>
        <v>1000</v>
      </c>
      <c r="I21" s="226">
        <f t="shared" si="12"/>
        <v>1000</v>
      </c>
      <c r="K21" s="110"/>
      <c r="L21" s="106"/>
      <c r="N21" s="106"/>
    </row>
    <row r="22" spans="1:59" s="98" customFormat="1" ht="26.25" hidden="1">
      <c r="A22" s="266">
        <v>3212</v>
      </c>
      <c r="B22" s="267"/>
      <c r="C22" s="268"/>
      <c r="D22" s="235" t="s">
        <v>64</v>
      </c>
      <c r="E22" s="226">
        <v>47430.86</v>
      </c>
      <c r="F22" s="226">
        <v>48500</v>
      </c>
      <c r="G22" s="226">
        <v>46858</v>
      </c>
      <c r="H22" s="226">
        <f t="shared" si="11"/>
        <v>46858</v>
      </c>
      <c r="I22" s="226">
        <f t="shared" si="12"/>
        <v>46858</v>
      </c>
      <c r="K22" s="110"/>
      <c r="L22" s="106"/>
      <c r="M22" s="106"/>
      <c r="N22" s="106"/>
    </row>
    <row r="23" spans="1:59" s="98" customFormat="1" hidden="1">
      <c r="A23" s="266">
        <v>3213</v>
      </c>
      <c r="B23" s="267"/>
      <c r="C23" s="268"/>
      <c r="D23" s="235" t="s">
        <v>65</v>
      </c>
      <c r="E23" s="226">
        <v>680</v>
      </c>
      <c r="F23" s="226">
        <v>300</v>
      </c>
      <c r="G23" s="226">
        <v>300</v>
      </c>
      <c r="H23" s="226">
        <f t="shared" si="11"/>
        <v>300</v>
      </c>
      <c r="I23" s="226">
        <f t="shared" si="12"/>
        <v>300</v>
      </c>
      <c r="K23" s="110"/>
      <c r="L23" s="106"/>
    </row>
    <row r="24" spans="1:59" s="98" customFormat="1" ht="26.25" hidden="1">
      <c r="A24" s="266">
        <v>3214</v>
      </c>
      <c r="B24" s="267"/>
      <c r="C24" s="268"/>
      <c r="D24" s="235" t="s">
        <v>66</v>
      </c>
      <c r="E24" s="226">
        <v>0</v>
      </c>
      <c r="F24" s="226">
        <v>300</v>
      </c>
      <c r="G24" s="226">
        <v>300</v>
      </c>
      <c r="H24" s="226">
        <f t="shared" si="11"/>
        <v>300</v>
      </c>
      <c r="I24" s="226">
        <f t="shared" si="12"/>
        <v>300</v>
      </c>
      <c r="K24" s="106"/>
      <c r="L24" s="106"/>
      <c r="M24" s="106"/>
    </row>
    <row r="25" spans="1:59" s="98" customFormat="1" hidden="1">
      <c r="A25" s="263">
        <v>322</v>
      </c>
      <c r="B25" s="264"/>
      <c r="C25" s="265"/>
      <c r="D25" s="239" t="s">
        <v>67</v>
      </c>
      <c r="E25" s="223">
        <f>SUM(E26:E30)</f>
        <v>76982.3</v>
      </c>
      <c r="F25" s="223">
        <f t="shared" ref="F25:G25" si="17">SUM(F26:F30)</f>
        <v>79965</v>
      </c>
      <c r="G25" s="223">
        <f t="shared" si="17"/>
        <v>90165</v>
      </c>
      <c r="H25" s="223">
        <f t="shared" si="11"/>
        <v>90165</v>
      </c>
      <c r="I25" s="223">
        <f>G25</f>
        <v>90165</v>
      </c>
      <c r="J25" s="105"/>
      <c r="K25" s="111"/>
      <c r="L25" s="111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</row>
    <row r="26" spans="1:59" s="98" customFormat="1" ht="26.25" hidden="1">
      <c r="A26" s="266">
        <v>3221</v>
      </c>
      <c r="B26" s="267"/>
      <c r="C26" s="268"/>
      <c r="D26" s="246" t="s">
        <v>68</v>
      </c>
      <c r="E26" s="226">
        <v>20757.91</v>
      </c>
      <c r="F26" s="226">
        <v>22165</v>
      </c>
      <c r="G26" s="226">
        <v>22165</v>
      </c>
      <c r="H26" s="226">
        <f t="shared" si="11"/>
        <v>22165</v>
      </c>
      <c r="I26" s="226">
        <f t="shared" si="12"/>
        <v>22165</v>
      </c>
      <c r="K26" s="106"/>
      <c r="L26" s="106"/>
    </row>
    <row r="27" spans="1:59" s="98" customFormat="1" hidden="1">
      <c r="A27" s="266">
        <v>3222</v>
      </c>
      <c r="B27" s="267"/>
      <c r="C27" s="268"/>
      <c r="D27" s="246" t="s">
        <v>69</v>
      </c>
      <c r="E27" s="226">
        <v>1500</v>
      </c>
      <c r="F27" s="226">
        <v>1600</v>
      </c>
      <c r="G27" s="226">
        <v>2000</v>
      </c>
      <c r="H27" s="226">
        <f t="shared" si="11"/>
        <v>2000</v>
      </c>
      <c r="I27" s="226">
        <f t="shared" si="12"/>
        <v>2000</v>
      </c>
      <c r="K27" s="106"/>
      <c r="L27" s="106"/>
    </row>
    <row r="28" spans="1:59" s="98" customFormat="1" hidden="1">
      <c r="A28" s="266">
        <v>3223</v>
      </c>
      <c r="B28" s="267"/>
      <c r="C28" s="268"/>
      <c r="D28" s="246" t="s">
        <v>70</v>
      </c>
      <c r="E28" s="226">
        <v>54319.03</v>
      </c>
      <c r="F28" s="226">
        <v>55200</v>
      </c>
      <c r="G28" s="226">
        <v>65000</v>
      </c>
      <c r="H28" s="226">
        <f t="shared" si="11"/>
        <v>65000</v>
      </c>
      <c r="I28" s="226">
        <f t="shared" si="12"/>
        <v>65000</v>
      </c>
      <c r="K28" s="106"/>
      <c r="L28" s="106"/>
    </row>
    <row r="29" spans="1:59" s="98" customFormat="1" hidden="1">
      <c r="A29" s="266">
        <v>3225</v>
      </c>
      <c r="B29" s="267"/>
      <c r="C29" s="268"/>
      <c r="D29" s="246" t="s">
        <v>72</v>
      </c>
      <c r="E29" s="226">
        <v>290.61</v>
      </c>
      <c r="F29" s="226">
        <v>500</v>
      </c>
      <c r="G29" s="226">
        <v>500</v>
      </c>
      <c r="H29" s="226">
        <f t="shared" si="11"/>
        <v>500</v>
      </c>
      <c r="I29" s="226">
        <f t="shared" si="12"/>
        <v>500</v>
      </c>
      <c r="K29" s="106"/>
      <c r="L29" s="106"/>
    </row>
    <row r="30" spans="1:59" s="98" customFormat="1" ht="26.25" hidden="1">
      <c r="A30" s="266">
        <v>3227</v>
      </c>
      <c r="B30" s="267"/>
      <c r="C30" s="268"/>
      <c r="D30" s="246" t="s">
        <v>73</v>
      </c>
      <c r="E30" s="226">
        <v>114.75</v>
      </c>
      <c r="F30" s="226">
        <v>500</v>
      </c>
      <c r="G30" s="226">
        <v>500</v>
      </c>
      <c r="H30" s="226">
        <f t="shared" si="11"/>
        <v>500</v>
      </c>
      <c r="I30" s="226">
        <f t="shared" si="12"/>
        <v>500</v>
      </c>
      <c r="K30" s="106"/>
      <c r="L30" s="106"/>
    </row>
    <row r="31" spans="1:59" s="98" customFormat="1" hidden="1">
      <c r="A31" s="263">
        <v>323</v>
      </c>
      <c r="B31" s="264"/>
      <c r="C31" s="265"/>
      <c r="D31" s="239" t="s">
        <v>74</v>
      </c>
      <c r="E31" s="223">
        <f>SUM(E32:E39)</f>
        <v>28870.799999999999</v>
      </c>
      <c r="F31" s="223">
        <f t="shared" ref="F31:G31" si="18">SUM(F32:F39)</f>
        <v>25380</v>
      </c>
      <c r="G31" s="223">
        <f t="shared" si="18"/>
        <v>26920</v>
      </c>
      <c r="H31" s="223">
        <f t="shared" si="11"/>
        <v>26920</v>
      </c>
      <c r="I31" s="223">
        <f t="shared" si="12"/>
        <v>26920</v>
      </c>
      <c r="J31" s="105"/>
      <c r="K31" s="111"/>
      <c r="L31" s="111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</row>
    <row r="32" spans="1:59" s="98" customFormat="1" hidden="1">
      <c r="A32" s="266">
        <v>3231</v>
      </c>
      <c r="B32" s="267"/>
      <c r="C32" s="268"/>
      <c r="D32" s="246" t="s">
        <v>75</v>
      </c>
      <c r="E32" s="226">
        <v>4895.57</v>
      </c>
      <c r="F32" s="226">
        <v>4000</v>
      </c>
      <c r="G32" s="226">
        <v>4900</v>
      </c>
      <c r="H32" s="226">
        <f t="shared" si="11"/>
        <v>4900</v>
      </c>
      <c r="I32" s="226">
        <f t="shared" si="12"/>
        <v>4900</v>
      </c>
      <c r="K32" s="106"/>
      <c r="L32" s="106"/>
    </row>
    <row r="33" spans="1:59" s="98" customFormat="1" hidden="1">
      <c r="A33" s="266">
        <v>3233</v>
      </c>
      <c r="B33" s="267"/>
      <c r="C33" s="268"/>
      <c r="D33" s="246" t="s">
        <v>77</v>
      </c>
      <c r="E33" s="226">
        <v>0</v>
      </c>
      <c r="F33" s="226">
        <v>0</v>
      </c>
      <c r="G33" s="226">
        <v>0</v>
      </c>
      <c r="H33" s="226">
        <f t="shared" si="11"/>
        <v>0</v>
      </c>
      <c r="I33" s="226">
        <f t="shared" si="12"/>
        <v>0</v>
      </c>
      <c r="K33" s="106"/>
      <c r="L33" s="106"/>
    </row>
    <row r="34" spans="1:59" s="98" customFormat="1" hidden="1">
      <c r="A34" s="266">
        <v>3234</v>
      </c>
      <c r="B34" s="267"/>
      <c r="C34" s="268"/>
      <c r="D34" s="246" t="s">
        <v>78</v>
      </c>
      <c r="E34" s="226">
        <v>9517.64</v>
      </c>
      <c r="F34" s="226">
        <v>9200</v>
      </c>
      <c r="G34" s="226">
        <v>9200</v>
      </c>
      <c r="H34" s="226">
        <f t="shared" si="11"/>
        <v>9200</v>
      </c>
      <c r="I34" s="226">
        <f t="shared" si="12"/>
        <v>9200</v>
      </c>
      <c r="K34" s="106"/>
      <c r="L34" s="106"/>
    </row>
    <row r="35" spans="1:59" s="98" customFormat="1" hidden="1">
      <c r="A35" s="266">
        <v>3235</v>
      </c>
      <c r="B35" s="267"/>
      <c r="C35" s="268"/>
      <c r="D35" s="246" t="s">
        <v>79</v>
      </c>
      <c r="E35" s="226">
        <v>0</v>
      </c>
      <c r="F35" s="226">
        <v>0</v>
      </c>
      <c r="G35" s="226">
        <v>0</v>
      </c>
      <c r="H35" s="226">
        <f t="shared" si="11"/>
        <v>0</v>
      </c>
      <c r="I35" s="226">
        <f t="shared" si="12"/>
        <v>0</v>
      </c>
      <c r="K35" s="106"/>
    </row>
    <row r="36" spans="1:59" s="98" customFormat="1" hidden="1">
      <c r="A36" s="266">
        <v>3236</v>
      </c>
      <c r="B36" s="267"/>
      <c r="C36" s="268"/>
      <c r="D36" s="246" t="s">
        <v>80</v>
      </c>
      <c r="E36" s="226">
        <v>6211.53</v>
      </c>
      <c r="F36" s="226">
        <v>4480</v>
      </c>
      <c r="G36" s="231">
        <v>5120</v>
      </c>
      <c r="H36" s="226">
        <f t="shared" si="11"/>
        <v>5120</v>
      </c>
      <c r="I36" s="226">
        <f t="shared" si="12"/>
        <v>5120</v>
      </c>
      <c r="K36" s="106"/>
      <c r="L36" s="106"/>
    </row>
    <row r="37" spans="1:59" s="98" customFormat="1" hidden="1">
      <c r="A37" s="266">
        <v>3237</v>
      </c>
      <c r="B37" s="267"/>
      <c r="C37" s="268"/>
      <c r="D37" s="246" t="s">
        <v>81</v>
      </c>
      <c r="E37" s="226">
        <v>125</v>
      </c>
      <c r="F37" s="226">
        <v>100</v>
      </c>
      <c r="G37" s="226">
        <v>100</v>
      </c>
      <c r="H37" s="226">
        <f t="shared" si="11"/>
        <v>100</v>
      </c>
      <c r="I37" s="226">
        <f t="shared" si="12"/>
        <v>100</v>
      </c>
      <c r="K37" s="106"/>
      <c r="L37" s="106"/>
    </row>
    <row r="38" spans="1:59" s="98" customFormat="1" hidden="1">
      <c r="A38" s="266">
        <v>3238</v>
      </c>
      <c r="B38" s="267"/>
      <c r="C38" s="268"/>
      <c r="D38" s="246" t="s">
        <v>82</v>
      </c>
      <c r="E38" s="226">
        <v>4171.51</v>
      </c>
      <c r="F38" s="226">
        <v>4100</v>
      </c>
      <c r="G38" s="226">
        <v>4100</v>
      </c>
      <c r="H38" s="226">
        <f t="shared" si="11"/>
        <v>4100</v>
      </c>
      <c r="I38" s="226">
        <f t="shared" si="12"/>
        <v>4100</v>
      </c>
      <c r="K38" s="106"/>
      <c r="L38" s="106"/>
    </row>
    <row r="39" spans="1:59" s="98" customFormat="1" hidden="1">
      <c r="A39" s="266">
        <v>3239</v>
      </c>
      <c r="B39" s="267"/>
      <c r="C39" s="268"/>
      <c r="D39" s="246" t="s">
        <v>83</v>
      </c>
      <c r="E39" s="226">
        <v>3949.55</v>
      </c>
      <c r="F39" s="226">
        <v>3500</v>
      </c>
      <c r="G39" s="231">
        <v>3500</v>
      </c>
      <c r="H39" s="226">
        <f t="shared" si="11"/>
        <v>3500</v>
      </c>
      <c r="I39" s="226">
        <f t="shared" si="12"/>
        <v>3500</v>
      </c>
      <c r="K39" s="106"/>
      <c r="L39" s="106"/>
    </row>
    <row r="40" spans="1:59" s="98" customFormat="1" ht="26.25" hidden="1">
      <c r="A40" s="263">
        <v>329</v>
      </c>
      <c r="B40" s="264"/>
      <c r="C40" s="265"/>
      <c r="D40" s="234" t="s">
        <v>84</v>
      </c>
      <c r="E40" s="223">
        <f>SUM(E41:E45)</f>
        <v>214.48000000000002</v>
      </c>
      <c r="F40" s="223">
        <f t="shared" ref="F40:G40" si="19">SUM(F41:F45)</f>
        <v>200</v>
      </c>
      <c r="G40" s="223">
        <f t="shared" si="19"/>
        <v>200</v>
      </c>
      <c r="H40" s="223">
        <f t="shared" si="11"/>
        <v>200</v>
      </c>
      <c r="I40" s="223">
        <f t="shared" si="12"/>
        <v>200</v>
      </c>
      <c r="J40" s="105"/>
      <c r="K40" s="111"/>
      <c r="L40" s="111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</row>
    <row r="41" spans="1:59" s="98" customFormat="1" hidden="1">
      <c r="A41" s="266">
        <v>3292</v>
      </c>
      <c r="B41" s="267"/>
      <c r="C41" s="268"/>
      <c r="D41" s="235" t="s">
        <v>86</v>
      </c>
      <c r="E41" s="226">
        <v>0</v>
      </c>
      <c r="F41" s="226">
        <v>0</v>
      </c>
      <c r="G41" s="226">
        <v>0</v>
      </c>
      <c r="H41" s="226">
        <f t="shared" si="11"/>
        <v>0</v>
      </c>
      <c r="I41" s="226">
        <f t="shared" si="12"/>
        <v>0</v>
      </c>
      <c r="K41" s="106"/>
      <c r="L41" s="106"/>
    </row>
    <row r="42" spans="1:59" s="98" customFormat="1" hidden="1">
      <c r="A42" s="266">
        <v>3293</v>
      </c>
      <c r="B42" s="267"/>
      <c r="C42" s="268"/>
      <c r="D42" s="235" t="s">
        <v>87</v>
      </c>
      <c r="E42" s="226">
        <v>0</v>
      </c>
      <c r="F42" s="226">
        <v>0</v>
      </c>
      <c r="G42" s="226">
        <v>0</v>
      </c>
      <c r="H42" s="226">
        <f t="shared" si="11"/>
        <v>0</v>
      </c>
      <c r="I42" s="226">
        <f t="shared" si="12"/>
        <v>0</v>
      </c>
      <c r="K42" s="106"/>
      <c r="L42" s="106"/>
    </row>
    <row r="43" spans="1:59" s="98" customFormat="1" hidden="1">
      <c r="A43" s="266">
        <v>3294</v>
      </c>
      <c r="B43" s="267"/>
      <c r="C43" s="268"/>
      <c r="D43" s="235" t="s">
        <v>88</v>
      </c>
      <c r="E43" s="226">
        <v>100</v>
      </c>
      <c r="F43" s="226">
        <v>100</v>
      </c>
      <c r="G43" s="226">
        <v>100</v>
      </c>
      <c r="H43" s="226">
        <f t="shared" si="11"/>
        <v>100</v>
      </c>
      <c r="I43" s="226">
        <f t="shared" si="12"/>
        <v>100</v>
      </c>
      <c r="K43" s="106"/>
      <c r="L43" s="106"/>
    </row>
    <row r="44" spans="1:59" s="98" customFormat="1" hidden="1">
      <c r="A44" s="266">
        <v>3295</v>
      </c>
      <c r="B44" s="267"/>
      <c r="C44" s="268"/>
      <c r="D44" s="235" t="s">
        <v>89</v>
      </c>
      <c r="E44" s="226">
        <v>0</v>
      </c>
      <c r="F44" s="226">
        <v>0</v>
      </c>
      <c r="G44" s="226">
        <v>0</v>
      </c>
      <c r="H44" s="226">
        <f t="shared" si="11"/>
        <v>0</v>
      </c>
      <c r="I44" s="226">
        <f t="shared" si="12"/>
        <v>0</v>
      </c>
      <c r="K44" s="106"/>
      <c r="L44" s="106"/>
    </row>
    <row r="45" spans="1:59" s="98" customFormat="1" ht="26.25" hidden="1">
      <c r="A45" s="266">
        <v>3299</v>
      </c>
      <c r="B45" s="267"/>
      <c r="C45" s="268"/>
      <c r="D45" s="235" t="s">
        <v>84</v>
      </c>
      <c r="E45" s="226">
        <v>114.48</v>
      </c>
      <c r="F45" s="226">
        <v>100</v>
      </c>
      <c r="G45" s="226">
        <v>100</v>
      </c>
      <c r="H45" s="226">
        <f t="shared" si="11"/>
        <v>100</v>
      </c>
      <c r="I45" s="226">
        <f t="shared" si="12"/>
        <v>100</v>
      </c>
      <c r="K45" s="106"/>
      <c r="L45" s="106"/>
    </row>
    <row r="46" spans="1:59" s="98" customFormat="1">
      <c r="A46" s="336">
        <v>34</v>
      </c>
      <c r="B46" s="336"/>
      <c r="C46" s="336"/>
      <c r="D46" s="237" t="s">
        <v>98</v>
      </c>
      <c r="E46" s="221">
        <f t="shared" ref="E46:E47" si="20">E47</f>
        <v>1550</v>
      </c>
      <c r="F46" s="221">
        <f t="shared" ref="F46:F47" si="21">F47</f>
        <v>1450</v>
      </c>
      <c r="G46" s="221">
        <f t="shared" ref="G46:G47" si="22">G47</f>
        <v>0</v>
      </c>
      <c r="H46" s="221">
        <f t="shared" si="11"/>
        <v>0</v>
      </c>
      <c r="I46" s="221">
        <f t="shared" si="12"/>
        <v>0</v>
      </c>
      <c r="J46" s="104"/>
      <c r="K46" s="110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</row>
    <row r="47" spans="1:59" hidden="1">
      <c r="A47" s="57">
        <v>343</v>
      </c>
      <c r="B47" s="58"/>
      <c r="C47" s="59"/>
      <c r="D47" s="34" t="s">
        <v>99</v>
      </c>
      <c r="E47" s="10">
        <f t="shared" si="20"/>
        <v>1550</v>
      </c>
      <c r="F47" s="10">
        <f t="shared" si="21"/>
        <v>1450</v>
      </c>
      <c r="G47" s="10">
        <f t="shared" si="22"/>
        <v>0</v>
      </c>
      <c r="H47" s="10">
        <f t="shared" si="11"/>
        <v>0</v>
      </c>
      <c r="I47" s="10">
        <f t="shared" si="12"/>
        <v>0</v>
      </c>
      <c r="J47" s="105"/>
      <c r="K47" s="110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</row>
    <row r="48" spans="1:59" ht="25.5" hidden="1">
      <c r="A48" s="60">
        <v>3431</v>
      </c>
      <c r="B48" s="61"/>
      <c r="C48" s="62"/>
      <c r="D48" s="35" t="s">
        <v>100</v>
      </c>
      <c r="E48" s="12">
        <v>1550</v>
      </c>
      <c r="F48" s="12">
        <v>1450</v>
      </c>
      <c r="G48" s="12">
        <v>0</v>
      </c>
      <c r="H48" s="12">
        <f t="shared" si="11"/>
        <v>0</v>
      </c>
      <c r="I48" s="12">
        <f t="shared" si="12"/>
        <v>0</v>
      </c>
      <c r="J48" s="98"/>
      <c r="K48" s="110"/>
      <c r="L48" s="106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</row>
    <row r="49" spans="1:59" ht="38.25">
      <c r="A49" s="330" t="s">
        <v>148</v>
      </c>
      <c r="B49" s="330"/>
      <c r="C49" s="330"/>
      <c r="D49" s="53" t="s">
        <v>219</v>
      </c>
      <c r="E49" s="54">
        <f>E51</f>
        <v>14464</v>
      </c>
      <c r="F49" s="54">
        <f t="shared" ref="F49:G49" si="23">F51</f>
        <v>14464</v>
      </c>
      <c r="G49" s="54">
        <f t="shared" si="23"/>
        <v>15691</v>
      </c>
      <c r="H49" s="54">
        <f t="shared" si="11"/>
        <v>15691</v>
      </c>
      <c r="I49" s="54">
        <f t="shared" si="12"/>
        <v>15691</v>
      </c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</row>
    <row r="50" spans="1:59" ht="15" customHeight="1">
      <c r="A50" s="324" t="s">
        <v>305</v>
      </c>
      <c r="B50" s="324"/>
      <c r="C50" s="324"/>
      <c r="D50" s="55" t="s">
        <v>306</v>
      </c>
      <c r="E50" s="14">
        <f>E49</f>
        <v>14464</v>
      </c>
      <c r="F50" s="14">
        <f t="shared" ref="F50:G50" si="24">F49</f>
        <v>14464</v>
      </c>
      <c r="G50" s="14">
        <f t="shared" si="24"/>
        <v>15691</v>
      </c>
      <c r="H50" s="14">
        <f t="shared" si="11"/>
        <v>15691</v>
      </c>
      <c r="I50" s="14">
        <f t="shared" si="12"/>
        <v>15691</v>
      </c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</row>
    <row r="51" spans="1:59" ht="15" customHeight="1">
      <c r="A51" s="63">
        <v>3</v>
      </c>
      <c r="B51" s="64"/>
      <c r="C51" s="65"/>
      <c r="D51" s="66" t="s">
        <v>51</v>
      </c>
      <c r="E51" s="6">
        <f>E52</f>
        <v>14464</v>
      </c>
      <c r="F51" s="6">
        <f t="shared" ref="F51:G51" si="25">F52</f>
        <v>14464</v>
      </c>
      <c r="G51" s="6">
        <f t="shared" si="25"/>
        <v>15691</v>
      </c>
      <c r="H51" s="6">
        <f t="shared" si="11"/>
        <v>15691</v>
      </c>
      <c r="I51" s="6">
        <f t="shared" si="12"/>
        <v>15691</v>
      </c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</row>
    <row r="52" spans="1:59" s="98" customFormat="1" ht="15" customHeight="1">
      <c r="A52" s="269">
        <v>32</v>
      </c>
      <c r="B52" s="270"/>
      <c r="C52" s="271"/>
      <c r="D52" s="272" t="s">
        <v>61</v>
      </c>
      <c r="E52" s="221">
        <f>E53+E55</f>
        <v>14464</v>
      </c>
      <c r="F52" s="221">
        <f t="shared" ref="F52:G52" si="26">F53+F55</f>
        <v>14464</v>
      </c>
      <c r="G52" s="221">
        <f t="shared" si="26"/>
        <v>15691</v>
      </c>
      <c r="H52" s="221">
        <f t="shared" si="11"/>
        <v>15691</v>
      </c>
      <c r="I52" s="221">
        <f t="shared" si="12"/>
        <v>15691</v>
      </c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</row>
    <row r="53" spans="1:59" hidden="1">
      <c r="A53" s="57">
        <v>322</v>
      </c>
      <c r="B53" s="67"/>
      <c r="C53" s="68"/>
      <c r="D53" s="24" t="s">
        <v>67</v>
      </c>
      <c r="E53" s="10">
        <f>E54</f>
        <v>7232</v>
      </c>
      <c r="F53" s="10">
        <f t="shared" ref="F53:G53" si="27">F54</f>
        <v>7232</v>
      </c>
      <c r="G53" s="10">
        <f t="shared" si="27"/>
        <v>7845.5</v>
      </c>
      <c r="H53" s="10">
        <f t="shared" si="11"/>
        <v>7845.5</v>
      </c>
      <c r="I53" s="10">
        <f t="shared" si="12"/>
        <v>7845.5</v>
      </c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</row>
    <row r="54" spans="1:59" ht="26.25" hidden="1">
      <c r="A54" s="60">
        <v>3224</v>
      </c>
      <c r="B54" s="69"/>
      <c r="C54" s="70"/>
      <c r="D54" s="25" t="s">
        <v>71</v>
      </c>
      <c r="E54" s="12">
        <v>7232</v>
      </c>
      <c r="F54" s="12">
        <v>7232</v>
      </c>
      <c r="G54" s="12">
        <v>7845.5</v>
      </c>
      <c r="H54" s="12">
        <f t="shared" si="11"/>
        <v>7845.5</v>
      </c>
      <c r="I54" s="12">
        <f t="shared" si="12"/>
        <v>7845.5</v>
      </c>
      <c r="J54" s="98"/>
      <c r="K54" s="106"/>
      <c r="L54" s="106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</row>
    <row r="55" spans="1:59" ht="15" hidden="1" customHeight="1">
      <c r="A55" s="57">
        <v>323</v>
      </c>
      <c r="B55" s="67"/>
      <c r="C55" s="68"/>
      <c r="D55" s="24" t="s">
        <v>74</v>
      </c>
      <c r="E55" s="10">
        <f>E56</f>
        <v>7232</v>
      </c>
      <c r="F55" s="10">
        <f t="shared" ref="F55:G55" si="28">F56</f>
        <v>7232</v>
      </c>
      <c r="G55" s="10">
        <f t="shared" si="28"/>
        <v>7845.5</v>
      </c>
      <c r="H55" s="10">
        <f t="shared" si="11"/>
        <v>7845.5</v>
      </c>
      <c r="I55" s="10">
        <f t="shared" si="12"/>
        <v>7845.5</v>
      </c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</row>
    <row r="56" spans="1:59" ht="26.25" hidden="1">
      <c r="A56" s="60">
        <v>3232</v>
      </c>
      <c r="B56" s="69"/>
      <c r="C56" s="70"/>
      <c r="D56" s="25" t="s">
        <v>76</v>
      </c>
      <c r="E56" s="12">
        <v>7232</v>
      </c>
      <c r="F56" s="12">
        <v>7232</v>
      </c>
      <c r="G56" s="12">
        <v>7845.5</v>
      </c>
      <c r="H56" s="12">
        <f t="shared" si="11"/>
        <v>7845.5</v>
      </c>
      <c r="I56" s="12">
        <f t="shared" si="12"/>
        <v>7845.5</v>
      </c>
      <c r="J56" s="98"/>
      <c r="K56" s="106"/>
      <c r="L56" s="106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</row>
    <row r="57" spans="1:59">
      <c r="A57" s="330" t="s">
        <v>277</v>
      </c>
      <c r="B57" s="330"/>
      <c r="C57" s="330"/>
      <c r="D57" s="53" t="s">
        <v>278</v>
      </c>
      <c r="E57" s="54">
        <f>E58</f>
        <v>0</v>
      </c>
      <c r="F57" s="54">
        <f t="shared" ref="F57:I57" si="29">F58</f>
        <v>0</v>
      </c>
      <c r="G57" s="54">
        <f t="shared" si="29"/>
        <v>0</v>
      </c>
      <c r="H57" s="54">
        <f t="shared" si="29"/>
        <v>0</v>
      </c>
      <c r="I57" s="54">
        <f t="shared" si="29"/>
        <v>0</v>
      </c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</row>
    <row r="58" spans="1:59" ht="15" customHeight="1">
      <c r="A58" s="324" t="s">
        <v>147</v>
      </c>
      <c r="B58" s="324"/>
      <c r="C58" s="324"/>
      <c r="D58" s="55" t="s">
        <v>47</v>
      </c>
      <c r="E58" s="14">
        <f>E59</f>
        <v>0</v>
      </c>
      <c r="F58" s="14">
        <f t="shared" ref="F58:I58" si="30">F59</f>
        <v>0</v>
      </c>
      <c r="G58" s="14">
        <f t="shared" si="30"/>
        <v>0</v>
      </c>
      <c r="H58" s="14">
        <f t="shared" si="30"/>
        <v>0</v>
      </c>
      <c r="I58" s="14">
        <f t="shared" si="30"/>
        <v>0</v>
      </c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</row>
    <row r="59" spans="1:59" ht="15" customHeight="1">
      <c r="A59" s="63">
        <v>3</v>
      </c>
      <c r="B59" s="64"/>
      <c r="C59" s="65"/>
      <c r="D59" s="66" t="s">
        <v>51</v>
      </c>
      <c r="E59" s="6">
        <f>E60</f>
        <v>0</v>
      </c>
      <c r="F59" s="6">
        <f t="shared" ref="F59:I59" si="31">F60</f>
        <v>0</v>
      </c>
      <c r="G59" s="6">
        <f t="shared" si="31"/>
        <v>0</v>
      </c>
      <c r="H59" s="6">
        <f t="shared" si="31"/>
        <v>0</v>
      </c>
      <c r="I59" s="6">
        <f t="shared" si="31"/>
        <v>0</v>
      </c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</row>
    <row r="60" spans="1:59" s="98" customFormat="1" ht="15" customHeight="1">
      <c r="A60" s="269">
        <v>32</v>
      </c>
      <c r="B60" s="270"/>
      <c r="C60" s="271"/>
      <c r="D60" s="272" t="s">
        <v>61</v>
      </c>
      <c r="E60" s="221">
        <f>E61</f>
        <v>0</v>
      </c>
      <c r="F60" s="221">
        <f t="shared" ref="F60:I60" si="32">F61</f>
        <v>0</v>
      </c>
      <c r="G60" s="221">
        <f t="shared" si="32"/>
        <v>0</v>
      </c>
      <c r="H60" s="221">
        <f t="shared" si="32"/>
        <v>0</v>
      </c>
      <c r="I60" s="221">
        <f t="shared" si="32"/>
        <v>0</v>
      </c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</row>
    <row r="61" spans="1:59" hidden="1">
      <c r="A61" s="57">
        <v>322</v>
      </c>
      <c r="B61" s="67"/>
      <c r="C61" s="68"/>
      <c r="D61" s="24" t="s">
        <v>67</v>
      </c>
      <c r="E61" s="10">
        <f>E62</f>
        <v>0</v>
      </c>
      <c r="F61" s="10">
        <f t="shared" ref="F61:I61" si="33">F62</f>
        <v>0</v>
      </c>
      <c r="G61" s="10">
        <f t="shared" si="33"/>
        <v>0</v>
      </c>
      <c r="H61" s="10">
        <f t="shared" si="33"/>
        <v>0</v>
      </c>
      <c r="I61" s="10">
        <f t="shared" si="33"/>
        <v>0</v>
      </c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</row>
    <row r="62" spans="1:59" hidden="1">
      <c r="A62" s="60">
        <v>3223</v>
      </c>
      <c r="B62" s="69"/>
      <c r="C62" s="70"/>
      <c r="D62" s="30" t="s">
        <v>70</v>
      </c>
      <c r="E62" s="12">
        <v>0</v>
      </c>
      <c r="F62" s="12">
        <v>0</v>
      </c>
      <c r="G62" s="12">
        <v>0</v>
      </c>
      <c r="H62" s="12">
        <f>G62</f>
        <v>0</v>
      </c>
      <c r="I62" s="12">
        <f>G62</f>
        <v>0</v>
      </c>
      <c r="J62" s="98"/>
      <c r="K62" s="98"/>
      <c r="L62" s="106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</row>
    <row r="63" spans="1:59" ht="25.5">
      <c r="A63" s="326" t="s">
        <v>168</v>
      </c>
      <c r="B63" s="326"/>
      <c r="C63" s="326"/>
      <c r="D63" s="51" t="s">
        <v>267</v>
      </c>
      <c r="E63" s="52">
        <f>E64+E70+E76+E82+E86</f>
        <v>123826.25</v>
      </c>
      <c r="F63" s="52">
        <f t="shared" ref="F63:I63" si="34">F64+F70+F76+F82+F86</f>
        <v>100000</v>
      </c>
      <c r="G63" s="52">
        <f t="shared" si="34"/>
        <v>40000</v>
      </c>
      <c r="H63" s="52">
        <f t="shared" si="34"/>
        <v>40000</v>
      </c>
      <c r="I63" s="52">
        <f t="shared" si="34"/>
        <v>40000</v>
      </c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</row>
    <row r="64" spans="1:59" ht="38.25">
      <c r="A64" s="325" t="s">
        <v>270</v>
      </c>
      <c r="B64" s="325"/>
      <c r="C64" s="325"/>
      <c r="D64" s="71" t="s">
        <v>271</v>
      </c>
      <c r="E64" s="72">
        <f>E66</f>
        <v>62378.25</v>
      </c>
      <c r="F64" s="72">
        <f t="shared" ref="F64:G64" si="35">F66</f>
        <v>0</v>
      </c>
      <c r="G64" s="72">
        <f t="shared" si="35"/>
        <v>0</v>
      </c>
      <c r="H64" s="72">
        <f t="shared" si="11"/>
        <v>0</v>
      </c>
      <c r="I64" s="72">
        <f t="shared" si="12"/>
        <v>0</v>
      </c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</row>
    <row r="65" spans="1:59" ht="15" customHeight="1">
      <c r="A65" s="324" t="s">
        <v>147</v>
      </c>
      <c r="B65" s="324"/>
      <c r="C65" s="324"/>
      <c r="D65" s="55" t="s">
        <v>47</v>
      </c>
      <c r="E65" s="14">
        <f>E64</f>
        <v>62378.25</v>
      </c>
      <c r="F65" s="14">
        <f t="shared" ref="F65:G65" si="36">F64</f>
        <v>0</v>
      </c>
      <c r="G65" s="14">
        <f t="shared" si="36"/>
        <v>0</v>
      </c>
      <c r="H65" s="14">
        <f t="shared" si="11"/>
        <v>0</v>
      </c>
      <c r="I65" s="14">
        <f t="shared" si="12"/>
        <v>0</v>
      </c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</row>
    <row r="66" spans="1:59" ht="24">
      <c r="A66" s="73">
        <v>4</v>
      </c>
      <c r="B66" s="74"/>
      <c r="C66" s="75"/>
      <c r="D66" s="81" t="s">
        <v>107</v>
      </c>
      <c r="E66" s="6">
        <f>E67</f>
        <v>62378.25</v>
      </c>
      <c r="F66" s="6">
        <f t="shared" ref="F66:G68" si="37">F67</f>
        <v>0</v>
      </c>
      <c r="G66" s="6">
        <f t="shared" si="37"/>
        <v>0</v>
      </c>
      <c r="H66" s="6">
        <f t="shared" ref="H66:H69" si="38">G66</f>
        <v>0</v>
      </c>
      <c r="I66" s="6">
        <f t="shared" ref="I66:I69" si="39">G66</f>
        <v>0</v>
      </c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</row>
    <row r="67" spans="1:59" s="98" customFormat="1" ht="24">
      <c r="A67" s="273">
        <v>45</v>
      </c>
      <c r="B67" s="274"/>
      <c r="C67" s="275"/>
      <c r="D67" s="276" t="s">
        <v>118</v>
      </c>
      <c r="E67" s="221">
        <f>E68</f>
        <v>62378.25</v>
      </c>
      <c r="F67" s="221">
        <f t="shared" si="37"/>
        <v>0</v>
      </c>
      <c r="G67" s="221">
        <f t="shared" si="37"/>
        <v>0</v>
      </c>
      <c r="H67" s="221">
        <f t="shared" si="38"/>
        <v>0</v>
      </c>
      <c r="I67" s="221">
        <f t="shared" si="39"/>
        <v>0</v>
      </c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</row>
    <row r="68" spans="1:59" ht="24" hidden="1">
      <c r="A68" s="33">
        <v>451</v>
      </c>
      <c r="B68" s="76"/>
      <c r="C68" s="77"/>
      <c r="D68" s="27" t="s">
        <v>119</v>
      </c>
      <c r="E68" s="10">
        <f>E69</f>
        <v>62378.25</v>
      </c>
      <c r="F68" s="10">
        <f t="shared" si="37"/>
        <v>0</v>
      </c>
      <c r="G68" s="10">
        <f t="shared" si="37"/>
        <v>0</v>
      </c>
      <c r="H68" s="10">
        <f t="shared" si="38"/>
        <v>0</v>
      </c>
      <c r="I68" s="10">
        <f t="shared" si="39"/>
        <v>0</v>
      </c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</row>
    <row r="69" spans="1:59" ht="24" hidden="1">
      <c r="A69" s="78">
        <v>4511</v>
      </c>
      <c r="B69" s="79"/>
      <c r="C69" s="80"/>
      <c r="D69" s="28" t="s">
        <v>119</v>
      </c>
      <c r="E69" s="12">
        <v>62378.25</v>
      </c>
      <c r="F69" s="12">
        <v>0</v>
      </c>
      <c r="G69" s="12">
        <v>0</v>
      </c>
      <c r="H69" s="12">
        <f t="shared" si="38"/>
        <v>0</v>
      </c>
      <c r="I69" s="12">
        <f t="shared" si="39"/>
        <v>0</v>
      </c>
      <c r="J69" s="98"/>
      <c r="K69" s="106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</row>
    <row r="70" spans="1:59" ht="25.5">
      <c r="A70" s="325" t="s">
        <v>268</v>
      </c>
      <c r="B70" s="325"/>
      <c r="C70" s="325"/>
      <c r="D70" s="71" t="s">
        <v>269</v>
      </c>
      <c r="E70" s="72">
        <f>E72</f>
        <v>61448</v>
      </c>
      <c r="F70" s="72">
        <f t="shared" ref="F70:G70" si="40">F72</f>
        <v>0</v>
      </c>
      <c r="G70" s="72">
        <f t="shared" si="40"/>
        <v>0</v>
      </c>
      <c r="H70" s="72">
        <f t="shared" si="11"/>
        <v>0</v>
      </c>
      <c r="I70" s="72">
        <f t="shared" si="12"/>
        <v>0</v>
      </c>
      <c r="J70" s="107"/>
      <c r="K70" s="107"/>
      <c r="L70" s="323"/>
      <c r="M70" s="323"/>
      <c r="N70" s="323"/>
      <c r="O70" s="323"/>
      <c r="P70" s="323"/>
      <c r="Q70" s="323"/>
      <c r="R70" s="323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</row>
    <row r="71" spans="1:59">
      <c r="A71" s="324" t="s">
        <v>147</v>
      </c>
      <c r="B71" s="324"/>
      <c r="C71" s="324"/>
      <c r="D71" s="55" t="s">
        <v>47</v>
      </c>
      <c r="E71" s="14">
        <f>E70</f>
        <v>61448</v>
      </c>
      <c r="F71" s="14">
        <f t="shared" ref="F71:G71" si="41">F70</f>
        <v>0</v>
      </c>
      <c r="G71" s="14">
        <f t="shared" si="41"/>
        <v>0</v>
      </c>
      <c r="H71" s="14">
        <f t="shared" si="11"/>
        <v>0</v>
      </c>
      <c r="I71" s="14">
        <f t="shared" si="12"/>
        <v>0</v>
      </c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  <c r="BD71" s="102"/>
      <c r="BE71" s="102"/>
      <c r="BF71" s="102"/>
      <c r="BG71" s="102"/>
    </row>
    <row r="72" spans="1:59" ht="24">
      <c r="A72" s="73">
        <v>4</v>
      </c>
      <c r="B72" s="74"/>
      <c r="C72" s="75"/>
      <c r="D72" s="81" t="s">
        <v>107</v>
      </c>
      <c r="E72" s="6">
        <f>E73</f>
        <v>61448</v>
      </c>
      <c r="F72" s="6">
        <f t="shared" ref="F72:G74" si="42">F73</f>
        <v>0</v>
      </c>
      <c r="G72" s="6">
        <f t="shared" si="42"/>
        <v>0</v>
      </c>
      <c r="H72" s="6">
        <f t="shared" si="11"/>
        <v>0</v>
      </c>
      <c r="I72" s="6">
        <f t="shared" si="12"/>
        <v>0</v>
      </c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</row>
    <row r="73" spans="1:59" s="98" customFormat="1" ht="24">
      <c r="A73" s="273">
        <v>45</v>
      </c>
      <c r="B73" s="274"/>
      <c r="C73" s="275"/>
      <c r="D73" s="276" t="s">
        <v>118</v>
      </c>
      <c r="E73" s="221">
        <f>E74</f>
        <v>61448</v>
      </c>
      <c r="F73" s="221">
        <f t="shared" si="42"/>
        <v>0</v>
      </c>
      <c r="G73" s="221">
        <f t="shared" si="42"/>
        <v>0</v>
      </c>
      <c r="H73" s="221">
        <f t="shared" si="11"/>
        <v>0</v>
      </c>
      <c r="I73" s="221">
        <f t="shared" si="12"/>
        <v>0</v>
      </c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</row>
    <row r="74" spans="1:59" ht="24" hidden="1">
      <c r="A74" s="33">
        <v>451</v>
      </c>
      <c r="B74" s="76"/>
      <c r="C74" s="77"/>
      <c r="D74" s="27" t="s">
        <v>119</v>
      </c>
      <c r="E74" s="10">
        <f>E75</f>
        <v>61448</v>
      </c>
      <c r="F74" s="10">
        <f t="shared" si="42"/>
        <v>0</v>
      </c>
      <c r="G74" s="10">
        <f t="shared" si="42"/>
        <v>0</v>
      </c>
      <c r="H74" s="10">
        <f t="shared" si="11"/>
        <v>0</v>
      </c>
      <c r="I74" s="10">
        <f t="shared" si="12"/>
        <v>0</v>
      </c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</row>
    <row r="75" spans="1:59" ht="24" hidden="1">
      <c r="A75" s="78">
        <v>4511</v>
      </c>
      <c r="B75" s="79"/>
      <c r="C75" s="80"/>
      <c r="D75" s="28" t="s">
        <v>119</v>
      </c>
      <c r="E75" s="12">
        <v>61448</v>
      </c>
      <c r="F75" s="12">
        <v>0</v>
      </c>
      <c r="G75" s="12">
        <v>0</v>
      </c>
      <c r="H75" s="12">
        <f t="shared" si="11"/>
        <v>0</v>
      </c>
      <c r="I75" s="12">
        <f t="shared" si="12"/>
        <v>0</v>
      </c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8"/>
    </row>
    <row r="76" spans="1:59" ht="25.5">
      <c r="A76" s="325" t="s">
        <v>291</v>
      </c>
      <c r="B76" s="325"/>
      <c r="C76" s="325"/>
      <c r="D76" s="71" t="s">
        <v>292</v>
      </c>
      <c r="E76" s="72">
        <f>E78</f>
        <v>0</v>
      </c>
      <c r="F76" s="72">
        <f t="shared" ref="F76:G76" si="43">F78</f>
        <v>100000</v>
      </c>
      <c r="G76" s="72">
        <f t="shared" si="43"/>
        <v>0</v>
      </c>
      <c r="H76" s="72">
        <f t="shared" ref="H76:H81" si="44">G76</f>
        <v>0</v>
      </c>
      <c r="I76" s="72">
        <f t="shared" ref="I76:I81" si="45">G76</f>
        <v>0</v>
      </c>
      <c r="J76" s="107"/>
      <c r="K76" s="107"/>
      <c r="L76" s="323"/>
      <c r="M76" s="323"/>
      <c r="N76" s="323"/>
      <c r="O76" s="323"/>
      <c r="P76" s="323"/>
      <c r="Q76" s="323"/>
      <c r="R76" s="323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</row>
    <row r="77" spans="1:59">
      <c r="A77" s="324" t="s">
        <v>147</v>
      </c>
      <c r="B77" s="324"/>
      <c r="C77" s="324"/>
      <c r="D77" s="55" t="s">
        <v>47</v>
      </c>
      <c r="E77" s="14">
        <f>E76</f>
        <v>0</v>
      </c>
      <c r="F77" s="14">
        <f t="shared" ref="F77:G77" si="46">F76</f>
        <v>100000</v>
      </c>
      <c r="G77" s="14">
        <f t="shared" si="46"/>
        <v>0</v>
      </c>
      <c r="H77" s="14">
        <f t="shared" si="44"/>
        <v>0</v>
      </c>
      <c r="I77" s="14">
        <f t="shared" si="45"/>
        <v>0</v>
      </c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02"/>
      <c r="AO77" s="102"/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</row>
    <row r="78" spans="1:59" ht="24">
      <c r="A78" s="73">
        <v>4</v>
      </c>
      <c r="B78" s="74"/>
      <c r="C78" s="75"/>
      <c r="D78" s="81" t="s">
        <v>107</v>
      </c>
      <c r="E78" s="6">
        <f>E79</f>
        <v>0</v>
      </c>
      <c r="F78" s="6">
        <f t="shared" ref="F78:G80" si="47">F79</f>
        <v>100000</v>
      </c>
      <c r="G78" s="6">
        <f t="shared" si="47"/>
        <v>0</v>
      </c>
      <c r="H78" s="6">
        <f t="shared" si="44"/>
        <v>0</v>
      </c>
      <c r="I78" s="6">
        <f t="shared" si="45"/>
        <v>0</v>
      </c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</row>
    <row r="79" spans="1:59" s="98" customFormat="1" ht="24">
      <c r="A79" s="273">
        <v>45</v>
      </c>
      <c r="B79" s="274"/>
      <c r="C79" s="275"/>
      <c r="D79" s="276" t="s">
        <v>118</v>
      </c>
      <c r="E79" s="221">
        <f>E80</f>
        <v>0</v>
      </c>
      <c r="F79" s="221">
        <f t="shared" si="47"/>
        <v>100000</v>
      </c>
      <c r="G79" s="221">
        <f t="shared" si="47"/>
        <v>0</v>
      </c>
      <c r="H79" s="221">
        <f t="shared" si="44"/>
        <v>0</v>
      </c>
      <c r="I79" s="221">
        <f t="shared" si="45"/>
        <v>0</v>
      </c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</row>
    <row r="80" spans="1:59" ht="24" hidden="1">
      <c r="A80" s="33">
        <v>451</v>
      </c>
      <c r="B80" s="76"/>
      <c r="C80" s="77"/>
      <c r="D80" s="27" t="s">
        <v>119</v>
      </c>
      <c r="E80" s="10">
        <f>E81</f>
        <v>0</v>
      </c>
      <c r="F80" s="10">
        <f t="shared" si="47"/>
        <v>100000</v>
      </c>
      <c r="G80" s="10">
        <f t="shared" si="47"/>
        <v>0</v>
      </c>
      <c r="H80" s="10">
        <f t="shared" si="44"/>
        <v>0</v>
      </c>
      <c r="I80" s="10">
        <f t="shared" si="45"/>
        <v>0</v>
      </c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</row>
    <row r="81" spans="1:59" ht="24" hidden="1">
      <c r="A81" s="78">
        <v>4511</v>
      </c>
      <c r="B81" s="79"/>
      <c r="C81" s="80"/>
      <c r="D81" s="28" t="s">
        <v>119</v>
      </c>
      <c r="E81" s="12">
        <v>0</v>
      </c>
      <c r="F81" s="12">
        <v>100000</v>
      </c>
      <c r="G81" s="12">
        <v>0</v>
      </c>
      <c r="H81" s="12">
        <f t="shared" si="44"/>
        <v>0</v>
      </c>
      <c r="I81" s="12">
        <f t="shared" si="45"/>
        <v>0</v>
      </c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  <c r="BG81" s="98"/>
    </row>
    <row r="82" spans="1:59" ht="25.5" hidden="1">
      <c r="A82" s="325" t="s">
        <v>325</v>
      </c>
      <c r="B82" s="325"/>
      <c r="C82" s="325"/>
      <c r="D82" s="291" t="s">
        <v>326</v>
      </c>
      <c r="E82" s="72">
        <f>E84</f>
        <v>0</v>
      </c>
      <c r="F82" s="72">
        <f t="shared" ref="F82:G82" si="48">F84</f>
        <v>0</v>
      </c>
      <c r="G82" s="72">
        <f t="shared" si="48"/>
        <v>0</v>
      </c>
      <c r="H82" s="72">
        <f t="shared" ref="H82:H85" si="49">G82</f>
        <v>0</v>
      </c>
      <c r="I82" s="72">
        <f t="shared" ref="I82:I85" si="50">G82</f>
        <v>0</v>
      </c>
      <c r="J82" s="107"/>
      <c r="K82" s="107"/>
      <c r="L82" s="323"/>
      <c r="M82" s="323"/>
      <c r="N82" s="323"/>
      <c r="O82" s="323"/>
      <c r="P82" s="323"/>
      <c r="Q82" s="323"/>
      <c r="R82" s="323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</row>
    <row r="83" spans="1:59" hidden="1">
      <c r="A83" s="324" t="s">
        <v>147</v>
      </c>
      <c r="B83" s="324"/>
      <c r="C83" s="324"/>
      <c r="D83" s="290" t="s">
        <v>47</v>
      </c>
      <c r="E83" s="14">
        <f>E82</f>
        <v>0</v>
      </c>
      <c r="F83" s="14">
        <f t="shared" ref="F83:G83" si="51">F82</f>
        <v>0</v>
      </c>
      <c r="G83" s="14">
        <f t="shared" si="51"/>
        <v>0</v>
      </c>
      <c r="H83" s="14">
        <f t="shared" si="49"/>
        <v>0</v>
      </c>
      <c r="I83" s="14">
        <f t="shared" si="50"/>
        <v>0</v>
      </c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</row>
    <row r="84" spans="1:59" ht="24" hidden="1">
      <c r="A84" s="73">
        <v>4</v>
      </c>
      <c r="B84" s="74"/>
      <c r="C84" s="75"/>
      <c r="D84" s="81" t="s">
        <v>107</v>
      </c>
      <c r="E84" s="6">
        <f>E85</f>
        <v>0</v>
      </c>
      <c r="F84" s="6">
        <f t="shared" ref="F84:G85" si="52">F85</f>
        <v>0</v>
      </c>
      <c r="G84" s="6">
        <f t="shared" si="52"/>
        <v>0</v>
      </c>
      <c r="H84" s="6">
        <f t="shared" si="49"/>
        <v>0</v>
      </c>
      <c r="I84" s="6">
        <f t="shared" si="50"/>
        <v>0</v>
      </c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</row>
    <row r="85" spans="1:59" s="98" customFormat="1" ht="24" hidden="1">
      <c r="A85" s="273">
        <v>45</v>
      </c>
      <c r="B85" s="274"/>
      <c r="C85" s="275"/>
      <c r="D85" s="276" t="s">
        <v>118</v>
      </c>
      <c r="E85" s="221">
        <f>E86</f>
        <v>0</v>
      </c>
      <c r="F85" s="221">
        <f t="shared" si="52"/>
        <v>0</v>
      </c>
      <c r="G85" s="221">
        <v>0</v>
      </c>
      <c r="H85" s="221">
        <f t="shared" si="49"/>
        <v>0</v>
      </c>
      <c r="I85" s="221">
        <f t="shared" si="50"/>
        <v>0</v>
      </c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</row>
    <row r="86" spans="1:59">
      <c r="A86" s="325" t="s">
        <v>327</v>
      </c>
      <c r="B86" s="325"/>
      <c r="C86" s="325"/>
      <c r="D86" s="291" t="s">
        <v>328</v>
      </c>
      <c r="E86" s="72">
        <f>E88</f>
        <v>0</v>
      </c>
      <c r="F86" s="72">
        <f t="shared" ref="F86:G86" si="53">F88</f>
        <v>0</v>
      </c>
      <c r="G86" s="72">
        <f t="shared" si="53"/>
        <v>40000</v>
      </c>
      <c r="H86" s="72">
        <f t="shared" ref="H86:H89" si="54">G86</f>
        <v>40000</v>
      </c>
      <c r="I86" s="72">
        <f t="shared" ref="I86:I89" si="55">G86</f>
        <v>40000</v>
      </c>
      <c r="J86" s="107"/>
      <c r="K86" s="107"/>
      <c r="L86" s="323"/>
      <c r="M86" s="323"/>
      <c r="N86" s="323"/>
      <c r="O86" s="323"/>
      <c r="P86" s="323"/>
      <c r="Q86" s="323"/>
      <c r="R86" s="323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</row>
    <row r="87" spans="1:59">
      <c r="A87" s="324" t="s">
        <v>147</v>
      </c>
      <c r="B87" s="324"/>
      <c r="C87" s="324"/>
      <c r="D87" s="290" t="s">
        <v>47</v>
      </c>
      <c r="E87" s="14">
        <f>E86</f>
        <v>0</v>
      </c>
      <c r="F87" s="14">
        <f t="shared" ref="F87:G87" si="56">F86</f>
        <v>0</v>
      </c>
      <c r="G87" s="14">
        <f t="shared" si="56"/>
        <v>40000</v>
      </c>
      <c r="H87" s="14">
        <f t="shared" si="54"/>
        <v>40000</v>
      </c>
      <c r="I87" s="14">
        <f t="shared" si="55"/>
        <v>40000</v>
      </c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</row>
    <row r="88" spans="1:59" ht="24">
      <c r="A88" s="73">
        <v>4</v>
      </c>
      <c r="B88" s="74"/>
      <c r="C88" s="75"/>
      <c r="D88" s="81" t="s">
        <v>107</v>
      </c>
      <c r="E88" s="6">
        <f>E89</f>
        <v>0</v>
      </c>
      <c r="F88" s="6">
        <f t="shared" ref="F88:G88" si="57">F89</f>
        <v>0</v>
      </c>
      <c r="G88" s="6">
        <f t="shared" si="57"/>
        <v>40000</v>
      </c>
      <c r="H88" s="6">
        <f t="shared" si="54"/>
        <v>40000</v>
      </c>
      <c r="I88" s="6">
        <f t="shared" si="55"/>
        <v>40000</v>
      </c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</row>
    <row r="89" spans="1:59" s="98" customFormat="1" ht="24">
      <c r="A89" s="273">
        <v>45</v>
      </c>
      <c r="B89" s="274"/>
      <c r="C89" s="275"/>
      <c r="D89" s="276" t="s">
        <v>118</v>
      </c>
      <c r="E89" s="221">
        <f>E90</f>
        <v>0</v>
      </c>
      <c r="F89" s="221">
        <f>F90</f>
        <v>0</v>
      </c>
      <c r="G89" s="221">
        <v>40000</v>
      </c>
      <c r="H89" s="221">
        <f t="shared" si="54"/>
        <v>40000</v>
      </c>
      <c r="I89" s="221">
        <f t="shared" si="55"/>
        <v>40000</v>
      </c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</row>
    <row r="90" spans="1:59" hidden="1">
      <c r="A90" s="78"/>
      <c r="B90" s="79"/>
      <c r="C90" s="80"/>
      <c r="D90" s="93"/>
      <c r="E90" s="12"/>
      <c r="F90" s="12"/>
      <c r="G90" s="12"/>
      <c r="H90" s="12"/>
      <c r="I90" s="12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</row>
    <row r="91" spans="1:59" ht="25.5">
      <c r="A91" s="326" t="s">
        <v>149</v>
      </c>
      <c r="B91" s="326"/>
      <c r="C91" s="326"/>
      <c r="D91" s="51" t="s">
        <v>150</v>
      </c>
      <c r="E91" s="52">
        <f>E92+E108+E120+E144+E150+E236+E164+E138+E132+E126</f>
        <v>97747.569999999992</v>
      </c>
      <c r="F91" s="52">
        <f t="shared" ref="F91:I91" si="58">F92+F108+F120+F144+F150+F236+F164+F138+F132+F126</f>
        <v>128243</v>
      </c>
      <c r="G91" s="52">
        <f>G92+G108+G120+G144+G150+G236+G164+G138+G132+G126</f>
        <v>290096</v>
      </c>
      <c r="H91" s="52">
        <f t="shared" si="58"/>
        <v>290096</v>
      </c>
      <c r="I91" s="52">
        <f t="shared" si="58"/>
        <v>290096</v>
      </c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99"/>
      <c r="AT91" s="99"/>
      <c r="AU91" s="99"/>
      <c r="AV91" s="99"/>
      <c r="AW91" s="99"/>
      <c r="AX91" s="99"/>
      <c r="AY91" s="99"/>
      <c r="AZ91" s="99"/>
      <c r="BA91" s="99"/>
      <c r="BB91" s="99"/>
      <c r="BC91" s="99"/>
      <c r="BD91" s="99"/>
      <c r="BE91" s="99"/>
      <c r="BF91" s="99"/>
      <c r="BG91" s="99"/>
    </row>
    <row r="92" spans="1:59" ht="14.25" customHeight="1">
      <c r="A92" s="325" t="s">
        <v>151</v>
      </c>
      <c r="B92" s="325"/>
      <c r="C92" s="325"/>
      <c r="D92" s="71" t="s">
        <v>152</v>
      </c>
      <c r="E92" s="72">
        <f>E94</f>
        <v>1665</v>
      </c>
      <c r="F92" s="72">
        <f t="shared" ref="F92:G92" si="59">F94</f>
        <v>2331</v>
      </c>
      <c r="G92" s="72">
        <f t="shared" si="59"/>
        <v>2331</v>
      </c>
      <c r="H92" s="72">
        <f t="shared" si="11"/>
        <v>2331</v>
      </c>
      <c r="I92" s="72">
        <f t="shared" si="12"/>
        <v>2331</v>
      </c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</row>
    <row r="93" spans="1:59" ht="15" customHeight="1">
      <c r="A93" s="324" t="s">
        <v>147</v>
      </c>
      <c r="B93" s="324"/>
      <c r="C93" s="324"/>
      <c r="D93" s="55" t="s">
        <v>47</v>
      </c>
      <c r="E93" s="14">
        <f>E92</f>
        <v>1665</v>
      </c>
      <c r="F93" s="14">
        <f t="shared" ref="F93:G93" si="60">F92</f>
        <v>2331</v>
      </c>
      <c r="G93" s="14">
        <f t="shared" si="60"/>
        <v>2331</v>
      </c>
      <c r="H93" s="14">
        <f t="shared" si="11"/>
        <v>2331</v>
      </c>
      <c r="I93" s="14">
        <f t="shared" si="12"/>
        <v>2331</v>
      </c>
      <c r="J93" s="102"/>
      <c r="K93" s="102"/>
      <c r="L93" s="108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  <c r="AL93" s="102"/>
      <c r="AM93" s="102"/>
      <c r="AN93" s="102"/>
      <c r="AO93" s="102"/>
      <c r="AP93" s="102"/>
      <c r="AQ93" s="102"/>
      <c r="AR93" s="102"/>
      <c r="AS93" s="102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2"/>
      <c r="BE93" s="102"/>
      <c r="BF93" s="102"/>
      <c r="BG93" s="102"/>
    </row>
    <row r="94" spans="1:59">
      <c r="A94" s="73">
        <v>3</v>
      </c>
      <c r="B94" s="74"/>
      <c r="C94" s="75"/>
      <c r="D94" s="56" t="s">
        <v>51</v>
      </c>
      <c r="E94" s="6">
        <f>E95</f>
        <v>1665</v>
      </c>
      <c r="F94" s="6">
        <f t="shared" ref="F94:G94" si="61">F95</f>
        <v>2331</v>
      </c>
      <c r="G94" s="6">
        <f t="shared" si="61"/>
        <v>2331</v>
      </c>
      <c r="H94" s="6">
        <f t="shared" si="11"/>
        <v>2331</v>
      </c>
      <c r="I94" s="6">
        <f t="shared" si="12"/>
        <v>2331</v>
      </c>
      <c r="J94" s="103"/>
      <c r="K94" s="103"/>
      <c r="L94" s="109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103"/>
      <c r="AO94" s="103"/>
      <c r="AP94" s="103"/>
      <c r="AQ94" s="103"/>
      <c r="AR94" s="103"/>
      <c r="AS94" s="103"/>
      <c r="AT94" s="103"/>
      <c r="AU94" s="103"/>
      <c r="AV94" s="103"/>
      <c r="AW94" s="103"/>
      <c r="AX94" s="103"/>
      <c r="AY94" s="103"/>
      <c r="AZ94" s="103"/>
      <c r="BA94" s="103"/>
      <c r="BB94" s="103"/>
      <c r="BC94" s="103"/>
      <c r="BD94" s="103"/>
      <c r="BE94" s="103"/>
      <c r="BF94" s="103"/>
      <c r="BG94" s="103"/>
    </row>
    <row r="95" spans="1:59" s="98" customFormat="1">
      <c r="A95" s="273">
        <v>32</v>
      </c>
      <c r="B95" s="274"/>
      <c r="C95" s="275"/>
      <c r="D95" s="237" t="s">
        <v>61</v>
      </c>
      <c r="E95" s="221">
        <f>E96+E100+E104+E106</f>
        <v>1665</v>
      </c>
      <c r="F95" s="221">
        <f t="shared" ref="F95:G95" si="62">F96+F100+F104+F106</f>
        <v>2331</v>
      </c>
      <c r="G95" s="221">
        <f t="shared" si="62"/>
        <v>2331</v>
      </c>
      <c r="H95" s="221">
        <f t="shared" si="11"/>
        <v>2331</v>
      </c>
      <c r="I95" s="221">
        <f t="shared" si="12"/>
        <v>2331</v>
      </c>
      <c r="J95" s="104"/>
      <c r="K95" s="104"/>
      <c r="L95" s="110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</row>
    <row r="96" spans="1:59" hidden="1">
      <c r="A96" s="33">
        <v>321</v>
      </c>
      <c r="B96" s="76"/>
      <c r="C96" s="77"/>
      <c r="D96" s="24" t="s">
        <v>62</v>
      </c>
      <c r="E96" s="10">
        <f>SUM(E97:E99)</f>
        <v>0</v>
      </c>
      <c r="F96" s="10">
        <f t="shared" ref="F96:G96" si="63">SUM(F97:F99)</f>
        <v>0</v>
      </c>
      <c r="G96" s="10">
        <f t="shared" si="63"/>
        <v>0</v>
      </c>
      <c r="H96" s="10">
        <f t="shared" si="11"/>
        <v>0</v>
      </c>
      <c r="I96" s="10">
        <f t="shared" si="12"/>
        <v>0</v>
      </c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  <c r="BD96" s="105"/>
      <c r="BE96" s="105"/>
      <c r="BF96" s="105"/>
      <c r="BG96" s="105"/>
    </row>
    <row r="97" spans="1:59" hidden="1">
      <c r="A97" s="78">
        <v>3211</v>
      </c>
      <c r="B97" s="79"/>
      <c r="C97" s="80"/>
      <c r="D97" s="25" t="s">
        <v>63</v>
      </c>
      <c r="E97" s="12">
        <v>0</v>
      </c>
      <c r="F97" s="12">
        <v>0</v>
      </c>
      <c r="G97" s="12">
        <v>0</v>
      </c>
      <c r="H97" s="12">
        <f t="shared" si="11"/>
        <v>0</v>
      </c>
      <c r="I97" s="12">
        <f t="shared" si="12"/>
        <v>0</v>
      </c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98"/>
      <c r="BB97" s="98"/>
      <c r="BC97" s="98"/>
      <c r="BD97" s="98"/>
      <c r="BE97" s="98"/>
      <c r="BF97" s="98"/>
      <c r="BG97" s="98"/>
    </row>
    <row r="98" spans="1:59" hidden="1">
      <c r="A98" s="78">
        <v>3213</v>
      </c>
      <c r="B98" s="79"/>
      <c r="C98" s="80"/>
      <c r="D98" s="25" t="s">
        <v>65</v>
      </c>
      <c r="E98" s="12">
        <v>0</v>
      </c>
      <c r="F98" s="12">
        <v>0</v>
      </c>
      <c r="G98" s="12">
        <v>0</v>
      </c>
      <c r="H98" s="12">
        <f t="shared" si="11"/>
        <v>0</v>
      </c>
      <c r="I98" s="12">
        <f t="shared" si="12"/>
        <v>0</v>
      </c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8"/>
      <c r="AW98" s="98"/>
      <c r="AX98" s="98"/>
      <c r="AY98" s="98"/>
      <c r="AZ98" s="98"/>
      <c r="BA98" s="98"/>
      <c r="BB98" s="98"/>
      <c r="BC98" s="98"/>
      <c r="BD98" s="98"/>
      <c r="BE98" s="98"/>
      <c r="BF98" s="98"/>
      <c r="BG98" s="98"/>
    </row>
    <row r="99" spans="1:59" ht="26.25" hidden="1">
      <c r="A99" s="78">
        <v>3214</v>
      </c>
      <c r="B99" s="79"/>
      <c r="C99" s="80"/>
      <c r="D99" s="25" t="s">
        <v>66</v>
      </c>
      <c r="E99" s="12">
        <v>0</v>
      </c>
      <c r="F99" s="12">
        <v>0</v>
      </c>
      <c r="G99" s="12">
        <v>0</v>
      </c>
      <c r="H99" s="12">
        <f t="shared" si="11"/>
        <v>0</v>
      </c>
      <c r="I99" s="12">
        <f t="shared" si="12"/>
        <v>0</v>
      </c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B99" s="98"/>
      <c r="BC99" s="98"/>
      <c r="BD99" s="98"/>
      <c r="BE99" s="98"/>
      <c r="BF99" s="98"/>
      <c r="BG99" s="98"/>
    </row>
    <row r="100" spans="1:59" hidden="1">
      <c r="A100" s="33">
        <v>322</v>
      </c>
      <c r="B100" s="76"/>
      <c r="C100" s="77"/>
      <c r="D100" s="24" t="s">
        <v>67</v>
      </c>
      <c r="E100" s="10">
        <f>SUM(E101:E103)</f>
        <v>0</v>
      </c>
      <c r="F100" s="10">
        <f t="shared" ref="F100:G100" si="64">SUM(F101:F103)</f>
        <v>0</v>
      </c>
      <c r="G100" s="10">
        <f t="shared" si="64"/>
        <v>0</v>
      </c>
      <c r="H100" s="10">
        <f t="shared" si="11"/>
        <v>0</v>
      </c>
      <c r="I100" s="10">
        <f t="shared" si="12"/>
        <v>0</v>
      </c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</row>
    <row r="101" spans="1:59" ht="26.25" hidden="1">
      <c r="A101" s="78">
        <v>3221</v>
      </c>
      <c r="B101" s="79"/>
      <c r="C101" s="80"/>
      <c r="D101" s="25" t="s">
        <v>68</v>
      </c>
      <c r="E101" s="12">
        <v>0</v>
      </c>
      <c r="F101" s="12">
        <v>0</v>
      </c>
      <c r="G101" s="12">
        <v>0</v>
      </c>
      <c r="H101" s="12">
        <f t="shared" si="11"/>
        <v>0</v>
      </c>
      <c r="I101" s="12">
        <f t="shared" si="12"/>
        <v>0</v>
      </c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</row>
    <row r="102" spans="1:59" hidden="1">
      <c r="A102" s="78">
        <v>3222</v>
      </c>
      <c r="B102" s="79"/>
      <c r="C102" s="80"/>
      <c r="D102" s="25" t="s">
        <v>69</v>
      </c>
      <c r="E102" s="12">
        <v>0</v>
      </c>
      <c r="F102" s="12">
        <v>0</v>
      </c>
      <c r="G102" s="12">
        <v>0</v>
      </c>
      <c r="H102" s="12">
        <f t="shared" si="11"/>
        <v>0</v>
      </c>
      <c r="I102" s="12">
        <f t="shared" si="12"/>
        <v>0</v>
      </c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/>
      <c r="AX102" s="98"/>
      <c r="AY102" s="98"/>
      <c r="AZ102" s="98"/>
      <c r="BA102" s="98"/>
      <c r="BB102" s="98"/>
      <c r="BC102" s="98"/>
      <c r="BD102" s="98"/>
      <c r="BE102" s="98"/>
      <c r="BF102" s="98"/>
      <c r="BG102" s="98"/>
    </row>
    <row r="103" spans="1:59" hidden="1">
      <c r="A103" s="78">
        <v>3225</v>
      </c>
      <c r="B103" s="79"/>
      <c r="C103" s="80"/>
      <c r="D103" s="25" t="s">
        <v>91</v>
      </c>
      <c r="E103" s="12">
        <v>0</v>
      </c>
      <c r="F103" s="12">
        <v>0</v>
      </c>
      <c r="G103" s="12">
        <v>0</v>
      </c>
      <c r="H103" s="12">
        <f t="shared" si="11"/>
        <v>0</v>
      </c>
      <c r="I103" s="12">
        <f t="shared" si="12"/>
        <v>0</v>
      </c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</row>
    <row r="104" spans="1:59" hidden="1">
      <c r="A104" s="33">
        <v>323</v>
      </c>
      <c r="B104" s="76"/>
      <c r="C104" s="77"/>
      <c r="D104" s="24" t="s">
        <v>74</v>
      </c>
      <c r="E104" s="10">
        <f>E105</f>
        <v>0</v>
      </c>
      <c r="F104" s="10">
        <f t="shared" ref="F104:G104" si="65">F105</f>
        <v>0</v>
      </c>
      <c r="G104" s="10">
        <f t="shared" si="65"/>
        <v>0</v>
      </c>
      <c r="H104" s="10">
        <f t="shared" si="11"/>
        <v>0</v>
      </c>
      <c r="I104" s="10">
        <f t="shared" si="12"/>
        <v>0</v>
      </c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</row>
    <row r="105" spans="1:59" hidden="1">
      <c r="A105" s="78">
        <v>3237</v>
      </c>
      <c r="B105" s="79"/>
      <c r="C105" s="80"/>
      <c r="D105" s="25" t="s">
        <v>81</v>
      </c>
      <c r="E105" s="12">
        <v>0</v>
      </c>
      <c r="F105" s="12">
        <v>0</v>
      </c>
      <c r="G105" s="12">
        <v>0</v>
      </c>
      <c r="H105" s="12">
        <f t="shared" si="11"/>
        <v>0</v>
      </c>
      <c r="I105" s="12">
        <f t="shared" si="12"/>
        <v>0</v>
      </c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8"/>
      <c r="AW105" s="98"/>
      <c r="AX105" s="98"/>
      <c r="AY105" s="98"/>
      <c r="AZ105" s="98"/>
      <c r="BA105" s="98"/>
      <c r="BB105" s="98"/>
      <c r="BC105" s="98"/>
      <c r="BD105" s="98"/>
      <c r="BE105" s="98"/>
      <c r="BF105" s="98"/>
      <c r="BG105" s="98"/>
    </row>
    <row r="106" spans="1:59" ht="26.25" hidden="1">
      <c r="A106" s="33">
        <v>329</v>
      </c>
      <c r="B106" s="76"/>
      <c r="C106" s="77"/>
      <c r="D106" s="24" t="s">
        <v>84</v>
      </c>
      <c r="E106" s="10">
        <f>E107</f>
        <v>1665</v>
      </c>
      <c r="F106" s="10">
        <f t="shared" ref="F106:G106" si="66">F107</f>
        <v>2331</v>
      </c>
      <c r="G106" s="10">
        <f t="shared" si="66"/>
        <v>2331</v>
      </c>
      <c r="H106" s="10">
        <f t="shared" si="11"/>
        <v>2331</v>
      </c>
      <c r="I106" s="10">
        <f t="shared" si="12"/>
        <v>2331</v>
      </c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</row>
    <row r="107" spans="1:59" ht="26.25" hidden="1">
      <c r="A107" s="78">
        <v>3299</v>
      </c>
      <c r="B107" s="79"/>
      <c r="C107" s="80"/>
      <c r="D107" s="25" t="s">
        <v>84</v>
      </c>
      <c r="E107" s="12">
        <v>1665</v>
      </c>
      <c r="F107" s="12">
        <v>2331</v>
      </c>
      <c r="G107" s="12">
        <v>2331</v>
      </c>
      <c r="H107" s="12">
        <f t="shared" si="11"/>
        <v>2331</v>
      </c>
      <c r="I107" s="12">
        <f t="shared" si="12"/>
        <v>2331</v>
      </c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  <c r="AU107" s="98"/>
      <c r="AV107" s="98"/>
      <c r="AW107" s="98"/>
      <c r="AX107" s="98"/>
      <c r="AY107" s="98"/>
      <c r="AZ107" s="98"/>
      <c r="BA107" s="98"/>
      <c r="BB107" s="98"/>
      <c r="BC107" s="98"/>
      <c r="BD107" s="98"/>
      <c r="BE107" s="98"/>
      <c r="BF107" s="98"/>
      <c r="BG107" s="98"/>
    </row>
    <row r="108" spans="1:59">
      <c r="A108" s="325" t="s">
        <v>153</v>
      </c>
      <c r="B108" s="325"/>
      <c r="C108" s="325"/>
      <c r="D108" s="71" t="s">
        <v>154</v>
      </c>
      <c r="E108" s="72">
        <f>E110</f>
        <v>935.5</v>
      </c>
      <c r="F108" s="72">
        <f t="shared" ref="F108:G108" si="67">F110</f>
        <v>4000</v>
      </c>
      <c r="G108" s="72">
        <f t="shared" si="67"/>
        <v>724</v>
      </c>
      <c r="H108" s="72">
        <f t="shared" si="11"/>
        <v>724</v>
      </c>
      <c r="I108" s="72">
        <f t="shared" si="12"/>
        <v>724</v>
      </c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7"/>
      <c r="AV108" s="107"/>
      <c r="AW108" s="107"/>
      <c r="AX108" s="107"/>
      <c r="AY108" s="107"/>
      <c r="AZ108" s="107"/>
      <c r="BA108" s="107"/>
      <c r="BB108" s="107"/>
      <c r="BC108" s="107"/>
      <c r="BD108" s="107"/>
      <c r="BE108" s="107"/>
      <c r="BF108" s="107"/>
      <c r="BG108" s="107"/>
    </row>
    <row r="109" spans="1:59" ht="15" customHeight="1">
      <c r="A109" s="324" t="s">
        <v>147</v>
      </c>
      <c r="B109" s="324"/>
      <c r="C109" s="324"/>
      <c r="D109" s="55" t="s">
        <v>47</v>
      </c>
      <c r="E109" s="14">
        <f>E108</f>
        <v>935.5</v>
      </c>
      <c r="F109" s="14">
        <f t="shared" ref="F109:G109" si="68">F108</f>
        <v>4000</v>
      </c>
      <c r="G109" s="14">
        <f t="shared" si="68"/>
        <v>724</v>
      </c>
      <c r="H109" s="14">
        <f t="shared" si="11"/>
        <v>724</v>
      </c>
      <c r="I109" s="14">
        <f t="shared" si="12"/>
        <v>724</v>
      </c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102"/>
      <c r="AJ109" s="102"/>
      <c r="AK109" s="102"/>
      <c r="AL109" s="102"/>
      <c r="AM109" s="102"/>
      <c r="AN109" s="102"/>
      <c r="AO109" s="102"/>
      <c r="AP109" s="102"/>
      <c r="AQ109" s="102"/>
      <c r="AR109" s="102"/>
      <c r="AS109" s="102"/>
      <c r="AT109" s="102"/>
      <c r="AU109" s="102"/>
      <c r="AV109" s="102"/>
      <c r="AW109" s="102"/>
      <c r="AX109" s="102"/>
      <c r="AY109" s="102"/>
      <c r="AZ109" s="102"/>
      <c r="BA109" s="102"/>
      <c r="BB109" s="102"/>
      <c r="BC109" s="102"/>
      <c r="BD109" s="102"/>
      <c r="BE109" s="102"/>
      <c r="BF109" s="102"/>
      <c r="BG109" s="102"/>
    </row>
    <row r="110" spans="1:59">
      <c r="A110" s="73">
        <v>3</v>
      </c>
      <c r="B110" s="74"/>
      <c r="C110" s="75"/>
      <c r="D110" s="66" t="s">
        <v>51</v>
      </c>
      <c r="E110" s="6">
        <f>E111+E117</f>
        <v>935.5</v>
      </c>
      <c r="F110" s="6">
        <f t="shared" ref="F110:I110" si="69">F111+F117</f>
        <v>4000</v>
      </c>
      <c r="G110" s="6">
        <f t="shared" si="69"/>
        <v>724</v>
      </c>
      <c r="H110" s="6">
        <f t="shared" si="69"/>
        <v>724</v>
      </c>
      <c r="I110" s="6">
        <f t="shared" si="69"/>
        <v>724</v>
      </c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/>
    </row>
    <row r="111" spans="1:59" s="98" customFormat="1">
      <c r="A111" s="273">
        <v>32</v>
      </c>
      <c r="B111" s="274"/>
      <c r="C111" s="275"/>
      <c r="D111" s="272" t="s">
        <v>61</v>
      </c>
      <c r="E111" s="221">
        <f>E114+E112</f>
        <v>935.5</v>
      </c>
      <c r="F111" s="221">
        <f t="shared" ref="F111" si="70">F114</f>
        <v>4000</v>
      </c>
      <c r="G111" s="221">
        <f>G114+G112</f>
        <v>724</v>
      </c>
      <c r="H111" s="221">
        <f t="shared" si="11"/>
        <v>724</v>
      </c>
      <c r="I111" s="221">
        <f t="shared" si="12"/>
        <v>724</v>
      </c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</row>
    <row r="112" spans="1:59" s="98" customFormat="1" hidden="1">
      <c r="A112" s="277">
        <v>321</v>
      </c>
      <c r="B112" s="278"/>
      <c r="C112" s="279"/>
      <c r="D112" s="234" t="s">
        <v>62</v>
      </c>
      <c r="E112" s="223">
        <f>E113</f>
        <v>156.6</v>
      </c>
      <c r="F112" s="223">
        <f t="shared" ref="F112:I112" si="71">F113</f>
        <v>0</v>
      </c>
      <c r="G112" s="223">
        <f t="shared" si="71"/>
        <v>100</v>
      </c>
      <c r="H112" s="223">
        <f t="shared" si="71"/>
        <v>0</v>
      </c>
      <c r="I112" s="223">
        <f t="shared" si="71"/>
        <v>0</v>
      </c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</row>
    <row r="113" spans="1:59" s="98" customFormat="1" hidden="1">
      <c r="A113" s="280">
        <v>3211</v>
      </c>
      <c r="B113" s="281"/>
      <c r="C113" s="282"/>
      <c r="D113" s="235" t="s">
        <v>63</v>
      </c>
      <c r="E113" s="226">
        <v>156.6</v>
      </c>
      <c r="F113" s="226">
        <v>0</v>
      </c>
      <c r="G113" s="226">
        <v>100</v>
      </c>
      <c r="H113" s="226">
        <v>0</v>
      </c>
      <c r="I113" s="226">
        <v>0</v>
      </c>
    </row>
    <row r="114" spans="1:59" s="98" customFormat="1" ht="26.25" hidden="1">
      <c r="A114" s="277">
        <v>329</v>
      </c>
      <c r="B114" s="278"/>
      <c r="C114" s="279"/>
      <c r="D114" s="234" t="s">
        <v>84</v>
      </c>
      <c r="E114" s="223">
        <f>SUM(E115:E116)</f>
        <v>778.9</v>
      </c>
      <c r="F114" s="223">
        <f t="shared" ref="F114:G114" si="72">SUM(F115:F116)</f>
        <v>4000</v>
      </c>
      <c r="G114" s="223">
        <f t="shared" si="72"/>
        <v>624</v>
      </c>
      <c r="H114" s="223">
        <f t="shared" si="11"/>
        <v>624</v>
      </c>
      <c r="I114" s="223">
        <f t="shared" si="12"/>
        <v>624</v>
      </c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</row>
    <row r="115" spans="1:59" s="98" customFormat="1" ht="26.25" hidden="1">
      <c r="A115" s="280">
        <v>3291</v>
      </c>
      <c r="B115" s="281"/>
      <c r="C115" s="282"/>
      <c r="D115" s="235" t="s">
        <v>85</v>
      </c>
      <c r="E115" s="226">
        <v>0</v>
      </c>
      <c r="F115" s="226">
        <v>1000</v>
      </c>
      <c r="G115" s="226">
        <v>200</v>
      </c>
      <c r="H115" s="226">
        <f t="shared" si="11"/>
        <v>200</v>
      </c>
      <c r="I115" s="226">
        <f t="shared" si="12"/>
        <v>200</v>
      </c>
      <c r="K115" s="106"/>
    </row>
    <row r="116" spans="1:59" s="98" customFormat="1" ht="26.25" hidden="1">
      <c r="A116" s="280">
        <v>3299</v>
      </c>
      <c r="B116" s="281"/>
      <c r="C116" s="282"/>
      <c r="D116" s="235" t="s">
        <v>84</v>
      </c>
      <c r="E116" s="226">
        <v>778.9</v>
      </c>
      <c r="F116" s="226">
        <v>3000</v>
      </c>
      <c r="G116" s="226">
        <v>424</v>
      </c>
      <c r="H116" s="226">
        <f t="shared" ref="H116:H158" si="73">G116</f>
        <v>424</v>
      </c>
      <c r="I116" s="226">
        <f t="shared" ref="I116:I158" si="74">G116</f>
        <v>424</v>
      </c>
    </row>
    <row r="117" spans="1:59" s="98" customFormat="1" ht="26.25">
      <c r="A117" s="273">
        <v>36</v>
      </c>
      <c r="B117" s="274"/>
      <c r="C117" s="275"/>
      <c r="D117" s="272" t="s">
        <v>275</v>
      </c>
      <c r="E117" s="221">
        <f>E118</f>
        <v>0</v>
      </c>
      <c r="F117" s="221">
        <f t="shared" ref="F117:I117" si="75">F118</f>
        <v>0</v>
      </c>
      <c r="G117" s="221">
        <f t="shared" si="75"/>
        <v>0</v>
      </c>
      <c r="H117" s="221">
        <f t="shared" si="75"/>
        <v>0</v>
      </c>
      <c r="I117" s="221">
        <f t="shared" si="75"/>
        <v>0</v>
      </c>
      <c r="J117" s="104"/>
      <c r="K117" s="110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104"/>
      <c r="AK117" s="104"/>
      <c r="AL117" s="104"/>
      <c r="AM117" s="104"/>
      <c r="AN117" s="104"/>
      <c r="AO117" s="104"/>
      <c r="AP117" s="104"/>
      <c r="AQ117" s="104"/>
      <c r="AR117" s="104"/>
      <c r="AS117" s="104"/>
      <c r="AT117" s="104"/>
      <c r="AU117" s="104"/>
      <c r="AV117" s="104"/>
      <c r="AW117" s="104"/>
      <c r="AX117" s="104"/>
      <c r="AY117" s="104"/>
      <c r="AZ117" s="104"/>
      <c r="BA117" s="104"/>
      <c r="BB117" s="104"/>
      <c r="BC117" s="104"/>
      <c r="BD117" s="104"/>
      <c r="BE117" s="104"/>
      <c r="BF117" s="104"/>
      <c r="BG117" s="104"/>
    </row>
    <row r="118" spans="1:59" ht="26.25" hidden="1">
      <c r="A118" s="33">
        <v>369</v>
      </c>
      <c r="B118" s="76"/>
      <c r="C118" s="77"/>
      <c r="D118" s="24" t="s">
        <v>284</v>
      </c>
      <c r="E118" s="10">
        <f>E119</f>
        <v>0</v>
      </c>
      <c r="F118" s="10">
        <f t="shared" ref="F118:I118" si="76">F119</f>
        <v>0</v>
      </c>
      <c r="G118" s="10">
        <f t="shared" si="76"/>
        <v>0</v>
      </c>
      <c r="H118" s="10">
        <f t="shared" si="76"/>
        <v>0</v>
      </c>
      <c r="I118" s="10">
        <f t="shared" si="76"/>
        <v>0</v>
      </c>
      <c r="J118" s="105"/>
      <c r="K118" s="110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  <c r="BD118" s="105"/>
      <c r="BE118" s="105"/>
      <c r="BF118" s="105"/>
      <c r="BG118" s="105"/>
    </row>
    <row r="119" spans="1:59" ht="28.5" hidden="1" customHeight="1">
      <c r="A119" s="78">
        <v>3691</v>
      </c>
      <c r="B119" s="79"/>
      <c r="C119" s="80"/>
      <c r="D119" s="30" t="s">
        <v>283</v>
      </c>
      <c r="E119" s="12">
        <v>0</v>
      </c>
      <c r="F119" s="12">
        <v>0</v>
      </c>
      <c r="G119" s="12">
        <v>0</v>
      </c>
      <c r="H119" s="12">
        <f>G119</f>
        <v>0</v>
      </c>
      <c r="I119" s="12">
        <f>H119</f>
        <v>0</v>
      </c>
      <c r="J119" s="98"/>
      <c r="K119" s="106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8"/>
      <c r="AT119" s="98"/>
      <c r="AU119" s="98"/>
      <c r="AV119" s="98"/>
      <c r="AW119" s="98"/>
      <c r="AX119" s="98"/>
      <c r="AY119" s="98"/>
      <c r="AZ119" s="98"/>
      <c r="BA119" s="98"/>
      <c r="BB119" s="98"/>
      <c r="BC119" s="98"/>
      <c r="BD119" s="98"/>
      <c r="BE119" s="98"/>
      <c r="BF119" s="98"/>
      <c r="BG119" s="98"/>
    </row>
    <row r="120" spans="1:59">
      <c r="A120" s="325" t="s">
        <v>155</v>
      </c>
      <c r="B120" s="325"/>
      <c r="C120" s="325"/>
      <c r="D120" s="71" t="s">
        <v>156</v>
      </c>
      <c r="E120" s="72">
        <f>E122</f>
        <v>0</v>
      </c>
      <c r="F120" s="72">
        <f t="shared" ref="F120:G120" si="77">F122</f>
        <v>0</v>
      </c>
      <c r="G120" s="72">
        <f t="shared" si="77"/>
        <v>0</v>
      </c>
      <c r="H120" s="72">
        <f t="shared" si="73"/>
        <v>0</v>
      </c>
      <c r="I120" s="72">
        <f t="shared" si="74"/>
        <v>0</v>
      </c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7"/>
      <c r="AV120" s="107"/>
      <c r="AW120" s="107"/>
      <c r="AX120" s="107"/>
      <c r="AY120" s="107"/>
      <c r="AZ120" s="107"/>
      <c r="BA120" s="107"/>
      <c r="BB120" s="107"/>
      <c r="BC120" s="107"/>
      <c r="BD120" s="107"/>
      <c r="BE120" s="107"/>
      <c r="BF120" s="107"/>
      <c r="BG120" s="107"/>
    </row>
    <row r="121" spans="1:59" ht="15" customHeight="1">
      <c r="A121" s="324" t="s">
        <v>147</v>
      </c>
      <c r="B121" s="324"/>
      <c r="C121" s="324"/>
      <c r="D121" s="55" t="s">
        <v>47</v>
      </c>
      <c r="E121" s="14">
        <f>E120</f>
        <v>0</v>
      </c>
      <c r="F121" s="14">
        <f t="shared" ref="F121:G121" si="78">F120</f>
        <v>0</v>
      </c>
      <c r="G121" s="14">
        <f t="shared" si="78"/>
        <v>0</v>
      </c>
      <c r="H121" s="14">
        <f t="shared" si="73"/>
        <v>0</v>
      </c>
      <c r="I121" s="14">
        <f t="shared" si="74"/>
        <v>0</v>
      </c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02"/>
      <c r="AL121" s="102"/>
      <c r="AM121" s="102"/>
      <c r="AN121" s="102"/>
      <c r="AO121" s="102"/>
      <c r="AP121" s="102"/>
      <c r="AQ121" s="102"/>
      <c r="AR121" s="102"/>
      <c r="AS121" s="102"/>
      <c r="AT121" s="102"/>
      <c r="AU121" s="102"/>
      <c r="AV121" s="102"/>
      <c r="AW121" s="102"/>
      <c r="AX121" s="102"/>
      <c r="AY121" s="102"/>
      <c r="AZ121" s="102"/>
      <c r="BA121" s="102"/>
      <c r="BB121" s="102"/>
      <c r="BC121" s="102"/>
      <c r="BD121" s="102"/>
      <c r="BE121" s="102"/>
      <c r="BF121" s="102"/>
      <c r="BG121" s="102"/>
    </row>
    <row r="122" spans="1:59">
      <c r="A122" s="73" t="s">
        <v>157</v>
      </c>
      <c r="B122" s="74"/>
      <c r="C122" s="75"/>
      <c r="D122" s="81" t="s">
        <v>51</v>
      </c>
      <c r="E122" s="6">
        <f>E123</f>
        <v>0</v>
      </c>
      <c r="F122" s="6">
        <f t="shared" ref="F122:G124" si="79">F123</f>
        <v>0</v>
      </c>
      <c r="G122" s="6">
        <f t="shared" si="79"/>
        <v>0</v>
      </c>
      <c r="H122" s="6">
        <f t="shared" si="73"/>
        <v>0</v>
      </c>
      <c r="I122" s="6">
        <f t="shared" si="74"/>
        <v>0</v>
      </c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103"/>
      <c r="AN122" s="103"/>
      <c r="AO122" s="103"/>
      <c r="AP122" s="103"/>
      <c r="AQ122" s="103"/>
      <c r="AR122" s="103"/>
      <c r="AS122" s="103"/>
      <c r="AT122" s="103"/>
      <c r="AU122" s="103"/>
      <c r="AV122" s="103"/>
      <c r="AW122" s="103"/>
      <c r="AX122" s="103"/>
      <c r="AY122" s="103"/>
      <c r="AZ122" s="103"/>
      <c r="BA122" s="103"/>
      <c r="BB122" s="103"/>
      <c r="BC122" s="103"/>
      <c r="BD122" s="103"/>
      <c r="BE122" s="103"/>
      <c r="BF122" s="103"/>
      <c r="BG122" s="103"/>
    </row>
    <row r="123" spans="1:59" s="98" customFormat="1">
      <c r="A123" s="273" t="s">
        <v>158</v>
      </c>
      <c r="B123" s="274"/>
      <c r="C123" s="275"/>
      <c r="D123" s="276" t="s">
        <v>61</v>
      </c>
      <c r="E123" s="221">
        <f>E124</f>
        <v>0</v>
      </c>
      <c r="F123" s="221">
        <f t="shared" si="79"/>
        <v>0</v>
      </c>
      <c r="G123" s="221">
        <f t="shared" si="79"/>
        <v>0</v>
      </c>
      <c r="H123" s="221">
        <f t="shared" si="73"/>
        <v>0</v>
      </c>
      <c r="I123" s="221">
        <f t="shared" si="74"/>
        <v>0</v>
      </c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04"/>
      <c r="AM123" s="104"/>
      <c r="AN123" s="104"/>
      <c r="AO123" s="104"/>
      <c r="AP123" s="104"/>
      <c r="AQ123" s="104"/>
      <c r="AR123" s="104"/>
      <c r="AS123" s="104"/>
      <c r="AT123" s="104"/>
      <c r="AU123" s="104"/>
      <c r="AV123" s="104"/>
      <c r="AW123" s="104"/>
      <c r="AX123" s="104"/>
      <c r="AY123" s="104"/>
      <c r="AZ123" s="104"/>
      <c r="BA123" s="104"/>
      <c r="BB123" s="104"/>
      <c r="BC123" s="104"/>
      <c r="BD123" s="104"/>
      <c r="BE123" s="104"/>
      <c r="BF123" s="104"/>
      <c r="BG123" s="104"/>
    </row>
    <row r="124" spans="1:59" ht="24" hidden="1">
      <c r="A124" s="33" t="s">
        <v>159</v>
      </c>
      <c r="B124" s="76"/>
      <c r="C124" s="77"/>
      <c r="D124" s="27" t="s">
        <v>84</v>
      </c>
      <c r="E124" s="10">
        <f>E125</f>
        <v>0</v>
      </c>
      <c r="F124" s="10">
        <f t="shared" si="79"/>
        <v>0</v>
      </c>
      <c r="G124" s="10">
        <f t="shared" si="79"/>
        <v>0</v>
      </c>
      <c r="H124" s="10">
        <f t="shared" si="73"/>
        <v>0</v>
      </c>
      <c r="I124" s="10">
        <f t="shared" si="74"/>
        <v>0</v>
      </c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</row>
    <row r="125" spans="1:59" ht="24" hidden="1">
      <c r="A125" s="78" t="s">
        <v>160</v>
      </c>
      <c r="B125" s="79"/>
      <c r="C125" s="80"/>
      <c r="D125" s="28" t="s">
        <v>84</v>
      </c>
      <c r="E125" s="12">
        <v>0</v>
      </c>
      <c r="F125" s="12">
        <v>0</v>
      </c>
      <c r="G125" s="12">
        <v>0</v>
      </c>
      <c r="H125" s="12">
        <f t="shared" si="73"/>
        <v>0</v>
      </c>
      <c r="I125" s="12">
        <f t="shared" si="74"/>
        <v>0</v>
      </c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  <c r="AQ125" s="98"/>
      <c r="AR125" s="98"/>
      <c r="AS125" s="98"/>
      <c r="AT125" s="98"/>
      <c r="AU125" s="98"/>
      <c r="AV125" s="98"/>
      <c r="AW125" s="98"/>
      <c r="AX125" s="98"/>
      <c r="AY125" s="98"/>
      <c r="AZ125" s="98"/>
      <c r="BA125" s="98"/>
      <c r="BB125" s="98"/>
      <c r="BC125" s="98"/>
      <c r="BD125" s="98"/>
      <c r="BE125" s="98"/>
      <c r="BF125" s="98"/>
      <c r="BG125" s="98"/>
    </row>
    <row r="126" spans="1:59" ht="25.5">
      <c r="A126" s="325" t="s">
        <v>312</v>
      </c>
      <c r="B126" s="325"/>
      <c r="C126" s="325"/>
      <c r="D126" s="71" t="s">
        <v>313</v>
      </c>
      <c r="E126" s="72">
        <f>E128</f>
        <v>0</v>
      </c>
      <c r="F126" s="72">
        <f t="shared" ref="F126:G126" si="80">F128</f>
        <v>0</v>
      </c>
      <c r="G126" s="72">
        <f t="shared" si="80"/>
        <v>1000</v>
      </c>
      <c r="H126" s="72">
        <f t="shared" ref="H126:H131" si="81">G126</f>
        <v>1000</v>
      </c>
      <c r="I126" s="72">
        <f t="shared" ref="I126:I131" si="82">G126</f>
        <v>1000</v>
      </c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7"/>
      <c r="AV126" s="107"/>
      <c r="AW126" s="107"/>
      <c r="AX126" s="107"/>
      <c r="AY126" s="107"/>
      <c r="AZ126" s="107"/>
      <c r="BA126" s="107"/>
      <c r="BB126" s="107"/>
      <c r="BC126" s="107"/>
      <c r="BD126" s="107"/>
      <c r="BE126" s="107"/>
      <c r="BF126" s="107"/>
      <c r="BG126" s="107"/>
    </row>
    <row r="127" spans="1:59" ht="15" customHeight="1">
      <c r="A127" s="324" t="s">
        <v>147</v>
      </c>
      <c r="B127" s="324"/>
      <c r="C127" s="324"/>
      <c r="D127" s="55" t="s">
        <v>47</v>
      </c>
      <c r="E127" s="14">
        <f>E126</f>
        <v>0</v>
      </c>
      <c r="F127" s="14">
        <f t="shared" ref="F127:G127" si="83">F126</f>
        <v>0</v>
      </c>
      <c r="G127" s="14">
        <f t="shared" si="83"/>
        <v>1000</v>
      </c>
      <c r="H127" s="14">
        <f t="shared" si="81"/>
        <v>1000</v>
      </c>
      <c r="I127" s="14">
        <f t="shared" si="82"/>
        <v>1000</v>
      </c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2"/>
      <c r="AU127" s="102"/>
      <c r="AV127" s="102"/>
      <c r="AW127" s="102"/>
      <c r="AX127" s="102"/>
      <c r="AY127" s="102"/>
      <c r="AZ127" s="102"/>
      <c r="BA127" s="102"/>
      <c r="BB127" s="102"/>
      <c r="BC127" s="102"/>
      <c r="BD127" s="102"/>
      <c r="BE127" s="102"/>
      <c r="BF127" s="102"/>
      <c r="BG127" s="102"/>
    </row>
    <row r="128" spans="1:59">
      <c r="A128" s="73" t="s">
        <v>157</v>
      </c>
      <c r="B128" s="74"/>
      <c r="C128" s="75"/>
      <c r="D128" s="81" t="s">
        <v>51</v>
      </c>
      <c r="E128" s="6">
        <f>E129</f>
        <v>0</v>
      </c>
      <c r="F128" s="6">
        <f t="shared" ref="F128:G130" si="84">F129</f>
        <v>0</v>
      </c>
      <c r="G128" s="6">
        <f t="shared" si="84"/>
        <v>1000</v>
      </c>
      <c r="H128" s="6">
        <f t="shared" si="81"/>
        <v>1000</v>
      </c>
      <c r="I128" s="6">
        <f t="shared" si="82"/>
        <v>1000</v>
      </c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3"/>
      <c r="AG128" s="103"/>
      <c r="AH128" s="103"/>
      <c r="AI128" s="103"/>
      <c r="AJ128" s="103"/>
      <c r="AK128" s="103"/>
      <c r="AL128" s="103"/>
      <c r="AM128" s="103"/>
      <c r="AN128" s="103"/>
      <c r="AO128" s="103"/>
      <c r="AP128" s="103"/>
      <c r="AQ128" s="103"/>
      <c r="AR128" s="103"/>
      <c r="AS128" s="103"/>
      <c r="AT128" s="103"/>
      <c r="AU128" s="103"/>
      <c r="AV128" s="103"/>
      <c r="AW128" s="103"/>
      <c r="AX128" s="103"/>
      <c r="AY128" s="103"/>
      <c r="AZ128" s="103"/>
      <c r="BA128" s="103"/>
      <c r="BB128" s="103"/>
      <c r="BC128" s="103"/>
      <c r="BD128" s="103"/>
      <c r="BE128" s="103"/>
      <c r="BF128" s="103"/>
      <c r="BG128" s="103"/>
    </row>
    <row r="129" spans="1:59" s="98" customFormat="1">
      <c r="A129" s="273" t="s">
        <v>158</v>
      </c>
      <c r="B129" s="274"/>
      <c r="C129" s="275"/>
      <c r="D129" s="276" t="s">
        <v>61</v>
      </c>
      <c r="E129" s="221">
        <f>E130</f>
        <v>0</v>
      </c>
      <c r="F129" s="221">
        <f t="shared" si="84"/>
        <v>0</v>
      </c>
      <c r="G129" s="221">
        <f t="shared" si="84"/>
        <v>1000</v>
      </c>
      <c r="H129" s="221">
        <f t="shared" si="81"/>
        <v>1000</v>
      </c>
      <c r="I129" s="221">
        <f t="shared" si="82"/>
        <v>1000</v>
      </c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104"/>
      <c r="AK129" s="104"/>
      <c r="AL129" s="104"/>
      <c r="AM129" s="104"/>
      <c r="AN129" s="104"/>
      <c r="AO129" s="104"/>
      <c r="AP129" s="104"/>
      <c r="AQ129" s="104"/>
      <c r="AR129" s="104"/>
      <c r="AS129" s="104"/>
      <c r="AT129" s="104"/>
      <c r="AU129" s="104"/>
      <c r="AV129" s="104"/>
      <c r="AW129" s="104"/>
      <c r="AX129" s="104"/>
      <c r="AY129" s="104"/>
      <c r="AZ129" s="104"/>
      <c r="BA129" s="104"/>
      <c r="BB129" s="104"/>
      <c r="BC129" s="104"/>
      <c r="BD129" s="104"/>
      <c r="BE129" s="104"/>
      <c r="BF129" s="104"/>
      <c r="BG129" s="104"/>
    </row>
    <row r="130" spans="1:59" ht="24" hidden="1">
      <c r="A130" s="33" t="s">
        <v>159</v>
      </c>
      <c r="B130" s="76"/>
      <c r="C130" s="77"/>
      <c r="D130" s="27" t="s">
        <v>84</v>
      </c>
      <c r="E130" s="10">
        <f>E131</f>
        <v>0</v>
      </c>
      <c r="F130" s="10">
        <f t="shared" si="84"/>
        <v>0</v>
      </c>
      <c r="G130" s="10">
        <f t="shared" si="84"/>
        <v>1000</v>
      </c>
      <c r="H130" s="10">
        <f t="shared" si="81"/>
        <v>1000</v>
      </c>
      <c r="I130" s="10">
        <f t="shared" si="82"/>
        <v>1000</v>
      </c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</row>
    <row r="131" spans="1:59" ht="24" hidden="1">
      <c r="A131" s="78" t="s">
        <v>160</v>
      </c>
      <c r="B131" s="79"/>
      <c r="C131" s="80"/>
      <c r="D131" s="28" t="s">
        <v>84</v>
      </c>
      <c r="E131" s="12">
        <v>0</v>
      </c>
      <c r="F131" s="12">
        <v>0</v>
      </c>
      <c r="G131" s="12">
        <v>1000</v>
      </c>
      <c r="H131" s="12">
        <f t="shared" si="81"/>
        <v>1000</v>
      </c>
      <c r="I131" s="12">
        <f t="shared" si="82"/>
        <v>1000</v>
      </c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  <c r="AB131" s="98"/>
      <c r="AC131" s="98"/>
      <c r="AD131" s="98"/>
      <c r="AE131" s="98"/>
      <c r="AF131" s="98"/>
      <c r="AG131" s="98"/>
      <c r="AH131" s="98"/>
      <c r="AI131" s="98"/>
      <c r="AJ131" s="98"/>
      <c r="AK131" s="98"/>
      <c r="AL131" s="98"/>
      <c r="AM131" s="98"/>
      <c r="AN131" s="98"/>
      <c r="AO131" s="98"/>
      <c r="AP131" s="98"/>
      <c r="AQ131" s="98"/>
      <c r="AR131" s="98"/>
      <c r="AS131" s="98"/>
      <c r="AT131" s="98"/>
      <c r="AU131" s="98"/>
      <c r="AV131" s="98"/>
      <c r="AW131" s="98"/>
      <c r="AX131" s="98"/>
      <c r="AY131" s="98"/>
      <c r="AZ131" s="98"/>
      <c r="BA131" s="98"/>
      <c r="BB131" s="98"/>
      <c r="BC131" s="98"/>
      <c r="BD131" s="98"/>
      <c r="BE131" s="98"/>
      <c r="BF131" s="98"/>
      <c r="BG131" s="98"/>
    </row>
    <row r="132" spans="1:59" ht="15" customHeight="1">
      <c r="A132" s="327" t="s">
        <v>309</v>
      </c>
      <c r="B132" s="328"/>
      <c r="C132" s="329"/>
      <c r="D132" s="71" t="s">
        <v>310</v>
      </c>
      <c r="E132" s="72">
        <f>E133</f>
        <v>2000</v>
      </c>
      <c r="F132" s="72">
        <f t="shared" ref="F132:I132" si="85">F133</f>
        <v>0</v>
      </c>
      <c r="G132" s="72">
        <f t="shared" si="85"/>
        <v>0</v>
      </c>
      <c r="H132" s="72">
        <f t="shared" si="85"/>
        <v>0</v>
      </c>
      <c r="I132" s="72">
        <f t="shared" si="85"/>
        <v>0</v>
      </c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7"/>
      <c r="AV132" s="107"/>
      <c r="AW132" s="107"/>
      <c r="AX132" s="107"/>
      <c r="AY132" s="107"/>
      <c r="AZ132" s="107"/>
      <c r="BA132" s="107"/>
      <c r="BB132" s="107"/>
      <c r="BC132" s="107"/>
      <c r="BD132" s="107"/>
      <c r="BE132" s="107"/>
      <c r="BF132" s="107"/>
      <c r="BG132" s="107"/>
    </row>
    <row r="133" spans="1:59" ht="15" customHeight="1">
      <c r="A133" s="324" t="s">
        <v>147</v>
      </c>
      <c r="B133" s="324"/>
      <c r="C133" s="324"/>
      <c r="D133" s="55" t="s">
        <v>47</v>
      </c>
      <c r="E133" s="14">
        <f>E134</f>
        <v>2000</v>
      </c>
      <c r="F133" s="14">
        <f t="shared" ref="F133:G133" si="86">F134</f>
        <v>0</v>
      </c>
      <c r="G133" s="14">
        <f t="shared" si="86"/>
        <v>0</v>
      </c>
      <c r="H133" s="14">
        <f t="shared" ref="H133:I133" si="87">H134</f>
        <v>0</v>
      </c>
      <c r="I133" s="14">
        <f t="shared" si="87"/>
        <v>0</v>
      </c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I133" s="102"/>
      <c r="AJ133" s="102"/>
      <c r="AK133" s="102"/>
      <c r="AL133" s="102"/>
      <c r="AM133" s="102"/>
      <c r="AN133" s="102"/>
      <c r="AO133" s="102"/>
      <c r="AP133" s="102"/>
      <c r="AQ133" s="102"/>
      <c r="AR133" s="102"/>
      <c r="AS133" s="102"/>
      <c r="AT133" s="102"/>
      <c r="AU133" s="102"/>
      <c r="AV133" s="102"/>
      <c r="AW133" s="102"/>
      <c r="AX133" s="102"/>
      <c r="AY133" s="102"/>
      <c r="AZ133" s="102"/>
      <c r="BA133" s="102"/>
      <c r="BB133" s="102"/>
      <c r="BC133" s="102"/>
      <c r="BD133" s="102"/>
      <c r="BE133" s="102"/>
      <c r="BF133" s="102"/>
      <c r="BG133" s="102"/>
    </row>
    <row r="134" spans="1:59">
      <c r="A134" s="73" t="s">
        <v>157</v>
      </c>
      <c r="B134" s="74"/>
      <c r="C134" s="75"/>
      <c r="D134" s="81" t="s">
        <v>51</v>
      </c>
      <c r="E134" s="6">
        <f>E135</f>
        <v>2000</v>
      </c>
      <c r="F134" s="6">
        <f t="shared" ref="F134:G136" si="88">F135</f>
        <v>0</v>
      </c>
      <c r="G134" s="6">
        <f t="shared" si="88"/>
        <v>0</v>
      </c>
      <c r="H134" s="6">
        <f t="shared" ref="H134:H137" si="89">G134</f>
        <v>0</v>
      </c>
      <c r="I134" s="6">
        <f t="shared" ref="I134:I137" si="90">G134</f>
        <v>0</v>
      </c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103"/>
      <c r="AG134" s="103"/>
      <c r="AH134" s="103"/>
      <c r="AI134" s="103"/>
      <c r="AJ134" s="103"/>
      <c r="AK134" s="103"/>
      <c r="AL134" s="103"/>
      <c r="AM134" s="103"/>
      <c r="AN134" s="103"/>
      <c r="AO134" s="103"/>
      <c r="AP134" s="103"/>
      <c r="AQ134" s="103"/>
      <c r="AR134" s="103"/>
      <c r="AS134" s="103"/>
      <c r="AT134" s="103"/>
      <c r="AU134" s="103"/>
      <c r="AV134" s="103"/>
      <c r="AW134" s="103"/>
      <c r="AX134" s="103"/>
      <c r="AY134" s="103"/>
      <c r="AZ134" s="103"/>
      <c r="BA134" s="103"/>
      <c r="BB134" s="103"/>
      <c r="BC134" s="103"/>
      <c r="BD134" s="103"/>
      <c r="BE134" s="103"/>
      <c r="BF134" s="103"/>
      <c r="BG134" s="103"/>
    </row>
    <row r="135" spans="1:59" s="98" customFormat="1">
      <c r="A135" s="273" t="s">
        <v>158</v>
      </c>
      <c r="B135" s="274"/>
      <c r="C135" s="275"/>
      <c r="D135" s="276" t="s">
        <v>61</v>
      </c>
      <c r="E135" s="221">
        <f>E136</f>
        <v>2000</v>
      </c>
      <c r="F135" s="221">
        <f t="shared" si="88"/>
        <v>0</v>
      </c>
      <c r="G135" s="221">
        <f t="shared" si="88"/>
        <v>0</v>
      </c>
      <c r="H135" s="221">
        <f t="shared" si="89"/>
        <v>0</v>
      </c>
      <c r="I135" s="221">
        <f t="shared" si="90"/>
        <v>0</v>
      </c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104"/>
      <c r="AK135" s="104"/>
      <c r="AL135" s="104"/>
      <c r="AM135" s="104"/>
      <c r="AN135" s="104"/>
      <c r="AO135" s="104"/>
      <c r="AP135" s="104"/>
      <c r="AQ135" s="104"/>
      <c r="AR135" s="104"/>
      <c r="AS135" s="104"/>
      <c r="AT135" s="104"/>
      <c r="AU135" s="104"/>
      <c r="AV135" s="104"/>
      <c r="AW135" s="104"/>
      <c r="AX135" s="104"/>
      <c r="AY135" s="104"/>
      <c r="AZ135" s="104"/>
      <c r="BA135" s="104"/>
      <c r="BB135" s="104"/>
      <c r="BC135" s="104"/>
      <c r="BD135" s="104"/>
      <c r="BE135" s="104"/>
      <c r="BF135" s="104"/>
      <c r="BG135" s="104"/>
    </row>
    <row r="136" spans="1:59" ht="24" hidden="1">
      <c r="A136" s="33" t="s">
        <v>159</v>
      </c>
      <c r="B136" s="76"/>
      <c r="C136" s="77"/>
      <c r="D136" s="27" t="s">
        <v>84</v>
      </c>
      <c r="E136" s="10">
        <f>E137</f>
        <v>2000</v>
      </c>
      <c r="F136" s="10">
        <f t="shared" si="88"/>
        <v>0</v>
      </c>
      <c r="G136" s="10">
        <f t="shared" si="88"/>
        <v>0</v>
      </c>
      <c r="H136" s="10">
        <f t="shared" si="89"/>
        <v>0</v>
      </c>
      <c r="I136" s="10">
        <f t="shared" si="90"/>
        <v>0</v>
      </c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</row>
    <row r="137" spans="1:59" ht="24" hidden="1">
      <c r="A137" s="78" t="s">
        <v>160</v>
      </c>
      <c r="B137" s="79"/>
      <c r="C137" s="80"/>
      <c r="D137" s="28" t="s">
        <v>84</v>
      </c>
      <c r="E137" s="12">
        <v>2000</v>
      </c>
      <c r="F137" s="12">
        <v>0</v>
      </c>
      <c r="G137" s="12">
        <v>0</v>
      </c>
      <c r="H137" s="12">
        <f t="shared" si="89"/>
        <v>0</v>
      </c>
      <c r="I137" s="12">
        <f t="shared" si="90"/>
        <v>0</v>
      </c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98"/>
      <c r="AG137" s="98"/>
      <c r="AH137" s="98"/>
      <c r="AI137" s="98"/>
      <c r="AJ137" s="98"/>
      <c r="AK137" s="98"/>
      <c r="AL137" s="98"/>
      <c r="AM137" s="98"/>
      <c r="AN137" s="98"/>
      <c r="AO137" s="98"/>
      <c r="AP137" s="98"/>
      <c r="AQ137" s="98"/>
      <c r="AR137" s="98"/>
      <c r="AS137" s="98"/>
      <c r="AT137" s="98"/>
      <c r="AU137" s="98"/>
      <c r="AV137" s="98"/>
      <c r="AW137" s="98"/>
      <c r="AX137" s="98"/>
      <c r="AY137" s="98"/>
      <c r="AZ137" s="98"/>
      <c r="BA137" s="98"/>
      <c r="BB137" s="98"/>
      <c r="BC137" s="98"/>
      <c r="BD137" s="98"/>
      <c r="BE137" s="98"/>
      <c r="BF137" s="98"/>
      <c r="BG137" s="98"/>
    </row>
    <row r="138" spans="1:59" ht="25.5">
      <c r="A138" s="325" t="s">
        <v>279</v>
      </c>
      <c r="B138" s="325"/>
      <c r="C138" s="325"/>
      <c r="D138" s="71" t="s">
        <v>280</v>
      </c>
      <c r="E138" s="72">
        <f>E139</f>
        <v>100</v>
      </c>
      <c r="F138" s="72">
        <f t="shared" ref="F138:I138" si="91">F139</f>
        <v>0</v>
      </c>
      <c r="G138" s="72">
        <f t="shared" si="91"/>
        <v>0</v>
      </c>
      <c r="H138" s="72">
        <f t="shared" si="91"/>
        <v>0</v>
      </c>
      <c r="I138" s="72">
        <f t="shared" si="91"/>
        <v>0</v>
      </c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7"/>
      <c r="AV138" s="107"/>
      <c r="AW138" s="107"/>
      <c r="AX138" s="107"/>
      <c r="AY138" s="107"/>
      <c r="AZ138" s="107"/>
      <c r="BA138" s="107"/>
      <c r="BB138" s="107"/>
      <c r="BC138" s="107"/>
      <c r="BD138" s="107"/>
      <c r="BE138" s="107"/>
      <c r="BF138" s="107"/>
      <c r="BG138" s="107"/>
    </row>
    <row r="139" spans="1:59" ht="15" customHeight="1">
      <c r="A139" s="324" t="s">
        <v>147</v>
      </c>
      <c r="B139" s="324"/>
      <c r="C139" s="324"/>
      <c r="D139" s="55" t="s">
        <v>47</v>
      </c>
      <c r="E139" s="14">
        <f>E140</f>
        <v>100</v>
      </c>
      <c r="F139" s="14">
        <f t="shared" ref="F139:I139" si="92">F140</f>
        <v>0</v>
      </c>
      <c r="G139" s="14">
        <f t="shared" si="92"/>
        <v>0</v>
      </c>
      <c r="H139" s="14">
        <f t="shared" si="92"/>
        <v>0</v>
      </c>
      <c r="I139" s="14">
        <f t="shared" si="92"/>
        <v>0</v>
      </c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I139" s="102"/>
      <c r="AJ139" s="102"/>
      <c r="AK139" s="102"/>
      <c r="AL139" s="102"/>
      <c r="AM139" s="102"/>
      <c r="AN139" s="102"/>
      <c r="AO139" s="102"/>
      <c r="AP139" s="102"/>
      <c r="AQ139" s="102"/>
      <c r="AR139" s="102"/>
      <c r="AS139" s="102"/>
      <c r="AT139" s="102"/>
      <c r="AU139" s="102"/>
      <c r="AV139" s="102"/>
      <c r="AW139" s="102"/>
      <c r="AX139" s="102"/>
      <c r="AY139" s="102"/>
      <c r="AZ139" s="102"/>
      <c r="BA139" s="102"/>
      <c r="BB139" s="102"/>
      <c r="BC139" s="102"/>
      <c r="BD139" s="102"/>
      <c r="BE139" s="102"/>
      <c r="BF139" s="102"/>
      <c r="BG139" s="102"/>
    </row>
    <row r="140" spans="1:59">
      <c r="A140" s="73">
        <v>3</v>
      </c>
      <c r="B140" s="74"/>
      <c r="C140" s="75"/>
      <c r="D140" s="81" t="s">
        <v>51</v>
      </c>
      <c r="E140" s="6">
        <f>E141</f>
        <v>100</v>
      </c>
      <c r="F140" s="6">
        <f t="shared" ref="F140:I140" si="93">F141</f>
        <v>0</v>
      </c>
      <c r="G140" s="6">
        <f t="shared" si="93"/>
        <v>0</v>
      </c>
      <c r="H140" s="6">
        <f t="shared" si="93"/>
        <v>0</v>
      </c>
      <c r="I140" s="6">
        <f t="shared" si="93"/>
        <v>0</v>
      </c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3"/>
      <c r="AM140" s="103"/>
      <c r="AN140" s="103"/>
      <c r="AO140" s="103"/>
      <c r="AP140" s="103"/>
      <c r="AQ140" s="103"/>
      <c r="AR140" s="103"/>
      <c r="AS140" s="103"/>
      <c r="AT140" s="103"/>
      <c r="AU140" s="103"/>
      <c r="AV140" s="103"/>
      <c r="AW140" s="103"/>
      <c r="AX140" s="103"/>
      <c r="AY140" s="103"/>
      <c r="AZ140" s="103"/>
      <c r="BA140" s="103"/>
      <c r="BB140" s="103"/>
      <c r="BC140" s="103"/>
      <c r="BD140" s="103"/>
      <c r="BE140" s="103"/>
      <c r="BF140" s="103"/>
      <c r="BG140" s="103"/>
    </row>
    <row r="141" spans="1:59" s="98" customFormat="1">
      <c r="A141" s="273">
        <v>32</v>
      </c>
      <c r="B141" s="274"/>
      <c r="C141" s="275"/>
      <c r="D141" s="276" t="s">
        <v>61</v>
      </c>
      <c r="E141" s="221">
        <f>E142</f>
        <v>100</v>
      </c>
      <c r="F141" s="221">
        <f t="shared" ref="F141:I141" si="94">F142</f>
        <v>0</v>
      </c>
      <c r="G141" s="221">
        <f t="shared" si="94"/>
        <v>0</v>
      </c>
      <c r="H141" s="221">
        <f t="shared" si="94"/>
        <v>0</v>
      </c>
      <c r="I141" s="221">
        <f t="shared" si="94"/>
        <v>0</v>
      </c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04"/>
      <c r="AH141" s="104"/>
      <c r="AI141" s="104"/>
      <c r="AJ141" s="104"/>
      <c r="AK141" s="104"/>
      <c r="AL141" s="104"/>
      <c r="AM141" s="104"/>
      <c r="AN141" s="104"/>
      <c r="AO141" s="104"/>
      <c r="AP141" s="104"/>
      <c r="AQ141" s="104"/>
      <c r="AR141" s="104"/>
      <c r="AS141" s="104"/>
      <c r="AT141" s="104"/>
      <c r="AU141" s="104"/>
      <c r="AV141" s="104"/>
      <c r="AW141" s="104"/>
      <c r="AX141" s="104"/>
      <c r="AY141" s="104"/>
      <c r="AZ141" s="104"/>
      <c r="BA141" s="104"/>
      <c r="BB141" s="104"/>
      <c r="BC141" s="104"/>
      <c r="BD141" s="104"/>
      <c r="BE141" s="104"/>
      <c r="BF141" s="104"/>
      <c r="BG141" s="104"/>
    </row>
    <row r="142" spans="1:59" hidden="1">
      <c r="A142" s="33">
        <v>323</v>
      </c>
      <c r="B142" s="76"/>
      <c r="C142" s="77"/>
      <c r="D142" s="27" t="s">
        <v>74</v>
      </c>
      <c r="E142" s="10">
        <f>E143</f>
        <v>100</v>
      </c>
      <c r="F142" s="10">
        <f t="shared" ref="F142:I142" si="95">F143</f>
        <v>0</v>
      </c>
      <c r="G142" s="10">
        <f t="shared" si="95"/>
        <v>0</v>
      </c>
      <c r="H142" s="10">
        <f t="shared" si="95"/>
        <v>0</v>
      </c>
      <c r="I142" s="10">
        <f t="shared" si="95"/>
        <v>0</v>
      </c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</row>
    <row r="143" spans="1:59" hidden="1">
      <c r="A143" s="78">
        <v>3237</v>
      </c>
      <c r="B143" s="79"/>
      <c r="C143" s="80"/>
      <c r="D143" s="93" t="s">
        <v>81</v>
      </c>
      <c r="E143" s="12">
        <v>100</v>
      </c>
      <c r="F143" s="12">
        <v>0</v>
      </c>
      <c r="G143" s="12">
        <v>0</v>
      </c>
      <c r="H143" s="12">
        <f>G143</f>
        <v>0</v>
      </c>
      <c r="I143" s="12">
        <f>H143</f>
        <v>0</v>
      </c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  <c r="AA143" s="98"/>
      <c r="AB143" s="98"/>
      <c r="AC143" s="98"/>
      <c r="AD143" s="98"/>
      <c r="AE143" s="98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  <c r="AS143" s="98"/>
      <c r="AT143" s="98"/>
      <c r="AU143" s="98"/>
      <c r="AV143" s="98"/>
      <c r="AW143" s="98"/>
      <c r="AX143" s="98"/>
      <c r="AY143" s="98"/>
      <c r="AZ143" s="98"/>
      <c r="BA143" s="98"/>
      <c r="BB143" s="98"/>
      <c r="BC143" s="98"/>
      <c r="BD143" s="98"/>
      <c r="BE143" s="98"/>
      <c r="BF143" s="98"/>
      <c r="BG143" s="98"/>
    </row>
    <row r="144" spans="1:59">
      <c r="A144" s="325" t="s">
        <v>162</v>
      </c>
      <c r="B144" s="325"/>
      <c r="C144" s="325"/>
      <c r="D144" s="82" t="s">
        <v>163</v>
      </c>
      <c r="E144" s="72">
        <f>E146</f>
        <v>531</v>
      </c>
      <c r="F144" s="72">
        <f t="shared" ref="F144:G144" si="96">F146</f>
        <v>531</v>
      </c>
      <c r="G144" s="72">
        <f t="shared" si="96"/>
        <v>531</v>
      </c>
      <c r="H144" s="72">
        <f t="shared" si="73"/>
        <v>531</v>
      </c>
      <c r="I144" s="72">
        <f t="shared" si="74"/>
        <v>531</v>
      </c>
      <c r="J144" s="107"/>
      <c r="K144" s="211"/>
      <c r="L144" s="211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7"/>
      <c r="AV144" s="107"/>
      <c r="AW144" s="107"/>
      <c r="AX144" s="107"/>
      <c r="AY144" s="107"/>
      <c r="AZ144" s="107"/>
      <c r="BA144" s="107"/>
      <c r="BB144" s="107"/>
      <c r="BC144" s="107"/>
      <c r="BD144" s="107"/>
      <c r="BE144" s="107"/>
      <c r="BF144" s="107"/>
      <c r="BG144" s="107"/>
    </row>
    <row r="145" spans="1:59" ht="15" customHeight="1">
      <c r="A145" s="324" t="s">
        <v>147</v>
      </c>
      <c r="B145" s="324"/>
      <c r="C145" s="324"/>
      <c r="D145" s="55" t="s">
        <v>47</v>
      </c>
      <c r="E145" s="14">
        <f>E144</f>
        <v>531</v>
      </c>
      <c r="F145" s="14">
        <f t="shared" ref="F145:G145" si="97">F144</f>
        <v>531</v>
      </c>
      <c r="G145" s="14">
        <f t="shared" si="97"/>
        <v>531</v>
      </c>
      <c r="H145" s="14">
        <f t="shared" si="73"/>
        <v>531</v>
      </c>
      <c r="I145" s="14">
        <f t="shared" si="74"/>
        <v>531</v>
      </c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02"/>
      <c r="AN145" s="102"/>
      <c r="AO145" s="102"/>
      <c r="AP145" s="102"/>
      <c r="AQ145" s="102"/>
      <c r="AR145" s="102"/>
      <c r="AS145" s="102"/>
      <c r="AT145" s="102"/>
      <c r="AU145" s="102"/>
      <c r="AV145" s="102"/>
      <c r="AW145" s="102"/>
      <c r="AX145" s="102"/>
      <c r="AY145" s="102"/>
      <c r="AZ145" s="102"/>
      <c r="BA145" s="102"/>
      <c r="BB145" s="102"/>
      <c r="BC145" s="102"/>
      <c r="BD145" s="102"/>
      <c r="BE145" s="102"/>
      <c r="BF145" s="102"/>
      <c r="BG145" s="102"/>
    </row>
    <row r="146" spans="1:59">
      <c r="A146" s="73">
        <v>3</v>
      </c>
      <c r="B146" s="74"/>
      <c r="C146" s="75"/>
      <c r="D146" s="66" t="s">
        <v>51</v>
      </c>
      <c r="E146" s="6">
        <f>E147</f>
        <v>531</v>
      </c>
      <c r="F146" s="6">
        <f t="shared" ref="F146:G148" si="98">F147</f>
        <v>531</v>
      </c>
      <c r="G146" s="6">
        <f t="shared" si="98"/>
        <v>531</v>
      </c>
      <c r="H146" s="6">
        <f t="shared" si="73"/>
        <v>531</v>
      </c>
      <c r="I146" s="6">
        <f t="shared" si="74"/>
        <v>531</v>
      </c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3"/>
      <c r="AK146" s="103"/>
      <c r="AL146" s="103"/>
      <c r="AM146" s="103"/>
      <c r="AN146" s="103"/>
      <c r="AO146" s="103"/>
      <c r="AP146" s="103"/>
      <c r="AQ146" s="103"/>
      <c r="AR146" s="103"/>
      <c r="AS146" s="103"/>
      <c r="AT146" s="103"/>
      <c r="AU146" s="103"/>
      <c r="AV146" s="103"/>
      <c r="AW146" s="103"/>
      <c r="AX146" s="103"/>
      <c r="AY146" s="103"/>
      <c r="AZ146" s="103"/>
      <c r="BA146" s="103"/>
      <c r="BB146" s="103"/>
      <c r="BC146" s="103"/>
      <c r="BD146" s="103"/>
      <c r="BE146" s="103"/>
      <c r="BF146" s="103"/>
      <c r="BG146" s="103"/>
    </row>
    <row r="147" spans="1:59" s="98" customFormat="1">
      <c r="A147" s="273">
        <v>32</v>
      </c>
      <c r="B147" s="274"/>
      <c r="C147" s="275"/>
      <c r="D147" s="272" t="s">
        <v>61</v>
      </c>
      <c r="E147" s="221">
        <f>E148</f>
        <v>531</v>
      </c>
      <c r="F147" s="221">
        <f t="shared" si="98"/>
        <v>531</v>
      </c>
      <c r="G147" s="221">
        <f t="shared" si="98"/>
        <v>531</v>
      </c>
      <c r="H147" s="221">
        <f t="shared" si="73"/>
        <v>531</v>
      </c>
      <c r="I147" s="221">
        <f t="shared" si="74"/>
        <v>531</v>
      </c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  <c r="AG147" s="104"/>
      <c r="AH147" s="104"/>
      <c r="AI147" s="104"/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  <c r="BE147" s="104"/>
      <c r="BF147" s="104"/>
      <c r="BG147" s="104"/>
    </row>
    <row r="148" spans="1:59" hidden="1">
      <c r="A148" s="33">
        <v>323</v>
      </c>
      <c r="B148" s="76"/>
      <c r="C148" s="77"/>
      <c r="D148" s="24" t="s">
        <v>74</v>
      </c>
      <c r="E148" s="10">
        <f>E149</f>
        <v>531</v>
      </c>
      <c r="F148" s="10">
        <f t="shared" si="98"/>
        <v>531</v>
      </c>
      <c r="G148" s="10">
        <f t="shared" si="98"/>
        <v>531</v>
      </c>
      <c r="H148" s="10">
        <f t="shared" si="73"/>
        <v>531</v>
      </c>
      <c r="I148" s="10">
        <f t="shared" si="74"/>
        <v>531</v>
      </c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</row>
    <row r="149" spans="1:59" hidden="1">
      <c r="A149" s="78">
        <v>3237</v>
      </c>
      <c r="B149" s="79"/>
      <c r="C149" s="80"/>
      <c r="D149" s="25" t="s">
        <v>81</v>
      </c>
      <c r="E149" s="12">
        <v>531</v>
      </c>
      <c r="F149" s="12">
        <v>531</v>
      </c>
      <c r="G149" s="12">
        <v>531</v>
      </c>
      <c r="H149" s="12">
        <f t="shared" si="73"/>
        <v>531</v>
      </c>
      <c r="I149" s="12">
        <f t="shared" si="74"/>
        <v>531</v>
      </c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8"/>
      <c r="AT149" s="98"/>
      <c r="AU149" s="98"/>
      <c r="AV149" s="98"/>
      <c r="AW149" s="98"/>
      <c r="AX149" s="98"/>
      <c r="AY149" s="98"/>
      <c r="AZ149" s="98"/>
      <c r="BA149" s="98"/>
      <c r="BB149" s="98"/>
      <c r="BC149" s="98"/>
      <c r="BD149" s="98"/>
      <c r="BE149" s="98"/>
      <c r="BF149" s="98"/>
      <c r="BG149" s="98"/>
    </row>
    <row r="150" spans="1:59" ht="15" customHeight="1">
      <c r="A150" s="325" t="s">
        <v>164</v>
      </c>
      <c r="B150" s="325"/>
      <c r="C150" s="325"/>
      <c r="D150" s="82" t="s">
        <v>165</v>
      </c>
      <c r="E150" s="72">
        <f>E152</f>
        <v>56327.09</v>
      </c>
      <c r="F150" s="72">
        <f t="shared" ref="F150:G150" si="99">F152</f>
        <v>0</v>
      </c>
      <c r="G150" s="72">
        <f t="shared" si="99"/>
        <v>0</v>
      </c>
      <c r="H150" s="72">
        <f t="shared" si="73"/>
        <v>0</v>
      </c>
      <c r="I150" s="72">
        <f t="shared" si="74"/>
        <v>0</v>
      </c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7"/>
      <c r="AV150" s="107"/>
      <c r="AW150" s="107"/>
      <c r="AX150" s="107"/>
      <c r="AY150" s="107"/>
      <c r="AZ150" s="107"/>
      <c r="BA150" s="107"/>
      <c r="BB150" s="107"/>
      <c r="BC150" s="107"/>
      <c r="BD150" s="107"/>
      <c r="BE150" s="107"/>
      <c r="BF150" s="107"/>
      <c r="BG150" s="107"/>
    </row>
    <row r="151" spans="1:59" ht="15" customHeight="1">
      <c r="A151" s="324" t="s">
        <v>147</v>
      </c>
      <c r="B151" s="324"/>
      <c r="C151" s="324"/>
      <c r="D151" s="55" t="s">
        <v>47</v>
      </c>
      <c r="E151" s="14">
        <f>E150</f>
        <v>56327.09</v>
      </c>
      <c r="F151" s="14">
        <f t="shared" ref="F151:G151" si="100">F150</f>
        <v>0</v>
      </c>
      <c r="G151" s="14">
        <f t="shared" si="100"/>
        <v>0</v>
      </c>
      <c r="H151" s="14">
        <f t="shared" si="73"/>
        <v>0</v>
      </c>
      <c r="I151" s="14">
        <f t="shared" si="74"/>
        <v>0</v>
      </c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I151" s="102"/>
      <c r="AJ151" s="102"/>
      <c r="AK151" s="102"/>
      <c r="AL151" s="102"/>
      <c r="AM151" s="102"/>
      <c r="AN151" s="102"/>
      <c r="AO151" s="102"/>
      <c r="AP151" s="102"/>
      <c r="AQ151" s="102"/>
      <c r="AR151" s="102"/>
      <c r="AS151" s="102"/>
      <c r="AT151" s="102"/>
      <c r="AU151" s="102"/>
      <c r="AV151" s="102"/>
      <c r="AW151" s="102"/>
      <c r="AX151" s="102"/>
      <c r="AY151" s="102"/>
      <c r="AZ151" s="102"/>
      <c r="BA151" s="102"/>
      <c r="BB151" s="102"/>
      <c r="BC151" s="102"/>
      <c r="BD151" s="102"/>
      <c r="BE151" s="102"/>
      <c r="BF151" s="102"/>
      <c r="BG151" s="102"/>
    </row>
    <row r="152" spans="1:59">
      <c r="A152" s="73">
        <v>3</v>
      </c>
      <c r="B152" s="74"/>
      <c r="C152" s="75"/>
      <c r="D152" s="66" t="s">
        <v>51</v>
      </c>
      <c r="E152" s="6">
        <f>E153+E160</f>
        <v>56327.09</v>
      </c>
      <c r="F152" s="6">
        <f t="shared" ref="F152:G152" si="101">F153+F160</f>
        <v>0</v>
      </c>
      <c r="G152" s="6">
        <f t="shared" si="101"/>
        <v>0</v>
      </c>
      <c r="H152" s="6">
        <f t="shared" si="73"/>
        <v>0</v>
      </c>
      <c r="I152" s="6">
        <f t="shared" si="74"/>
        <v>0</v>
      </c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  <c r="AH152" s="103"/>
      <c r="AI152" s="103"/>
      <c r="AJ152" s="103"/>
      <c r="AK152" s="103"/>
      <c r="AL152" s="103"/>
      <c r="AM152" s="103"/>
      <c r="AN152" s="103"/>
      <c r="AO152" s="103"/>
      <c r="AP152" s="103"/>
      <c r="AQ152" s="103"/>
      <c r="AR152" s="103"/>
      <c r="AS152" s="103"/>
      <c r="AT152" s="103"/>
      <c r="AU152" s="103"/>
      <c r="AV152" s="103"/>
      <c r="AW152" s="103"/>
      <c r="AX152" s="103"/>
      <c r="AY152" s="103"/>
      <c r="AZ152" s="103"/>
      <c r="BA152" s="103"/>
      <c r="BB152" s="103"/>
      <c r="BC152" s="103"/>
      <c r="BD152" s="103"/>
      <c r="BE152" s="103"/>
      <c r="BF152" s="103"/>
      <c r="BG152" s="103"/>
    </row>
    <row r="153" spans="1:59" s="98" customFormat="1">
      <c r="A153" s="273">
        <v>31</v>
      </c>
      <c r="B153" s="274"/>
      <c r="C153" s="275"/>
      <c r="D153" s="272" t="s">
        <v>52</v>
      </c>
      <c r="E153" s="221">
        <f>E154+E156+E158</f>
        <v>53072.74</v>
      </c>
      <c r="F153" s="221">
        <f t="shared" ref="F153:G153" si="102">F154+F156+F158</f>
        <v>0</v>
      </c>
      <c r="G153" s="221">
        <f t="shared" si="102"/>
        <v>0</v>
      </c>
      <c r="H153" s="221">
        <f t="shared" si="73"/>
        <v>0</v>
      </c>
      <c r="I153" s="221">
        <f t="shared" si="74"/>
        <v>0</v>
      </c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  <c r="AD153" s="104"/>
      <c r="AE153" s="104"/>
      <c r="AF153" s="104"/>
      <c r="AG153" s="104"/>
      <c r="AH153" s="104"/>
      <c r="AI153" s="104"/>
      <c r="AJ153" s="104"/>
      <c r="AK153" s="104"/>
      <c r="AL153" s="104"/>
      <c r="AM153" s="104"/>
      <c r="AN153" s="104"/>
      <c r="AO153" s="104"/>
      <c r="AP153" s="104"/>
      <c r="AQ153" s="104"/>
      <c r="AR153" s="104"/>
      <c r="AS153" s="104"/>
      <c r="AT153" s="104"/>
      <c r="AU153" s="104"/>
      <c r="AV153" s="104"/>
      <c r="AW153" s="104"/>
      <c r="AX153" s="104"/>
      <c r="AY153" s="104"/>
      <c r="AZ153" s="104"/>
      <c r="BA153" s="104"/>
      <c r="BB153" s="104"/>
      <c r="BC153" s="104"/>
      <c r="BD153" s="104"/>
      <c r="BE153" s="104"/>
      <c r="BF153" s="104"/>
      <c r="BG153" s="104"/>
    </row>
    <row r="154" spans="1:59" s="98" customFormat="1" hidden="1">
      <c r="A154" s="277">
        <v>311</v>
      </c>
      <c r="B154" s="278"/>
      <c r="C154" s="279"/>
      <c r="D154" s="234" t="s">
        <v>53</v>
      </c>
      <c r="E154" s="223">
        <f>E155</f>
        <v>42809.25</v>
      </c>
      <c r="F154" s="223">
        <f t="shared" ref="F154:G154" si="103">F155</f>
        <v>0</v>
      </c>
      <c r="G154" s="223">
        <f t="shared" si="103"/>
        <v>0</v>
      </c>
      <c r="H154" s="223">
        <f t="shared" si="73"/>
        <v>0</v>
      </c>
      <c r="I154" s="223">
        <f t="shared" si="74"/>
        <v>0</v>
      </c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</row>
    <row r="155" spans="1:59" s="98" customFormat="1" hidden="1">
      <c r="A155" s="280">
        <v>3111</v>
      </c>
      <c r="B155" s="281"/>
      <c r="C155" s="282"/>
      <c r="D155" s="235" t="s">
        <v>54</v>
      </c>
      <c r="E155" s="226">
        <v>42809.25</v>
      </c>
      <c r="F155" s="226">
        <v>0</v>
      </c>
      <c r="G155" s="226">
        <v>0</v>
      </c>
      <c r="H155" s="226">
        <f t="shared" si="73"/>
        <v>0</v>
      </c>
      <c r="I155" s="226">
        <f t="shared" si="74"/>
        <v>0</v>
      </c>
    </row>
    <row r="156" spans="1:59" s="98" customFormat="1" hidden="1">
      <c r="A156" s="277">
        <v>312</v>
      </c>
      <c r="B156" s="278"/>
      <c r="C156" s="279"/>
      <c r="D156" s="234" t="s">
        <v>55</v>
      </c>
      <c r="E156" s="223">
        <f>E157</f>
        <v>3200</v>
      </c>
      <c r="F156" s="223">
        <f t="shared" ref="F156:G156" si="104">F157</f>
        <v>0</v>
      </c>
      <c r="G156" s="223">
        <f t="shared" si="104"/>
        <v>0</v>
      </c>
      <c r="H156" s="223">
        <f t="shared" si="73"/>
        <v>0</v>
      </c>
      <c r="I156" s="223">
        <f t="shared" si="74"/>
        <v>0</v>
      </c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</row>
    <row r="157" spans="1:59" s="98" customFormat="1" hidden="1">
      <c r="A157" s="280">
        <v>3121</v>
      </c>
      <c r="B157" s="281"/>
      <c r="C157" s="282"/>
      <c r="D157" s="235" t="s">
        <v>55</v>
      </c>
      <c r="E157" s="226">
        <v>3200</v>
      </c>
      <c r="F157" s="226">
        <v>0</v>
      </c>
      <c r="G157" s="226">
        <v>0</v>
      </c>
      <c r="H157" s="226">
        <f t="shared" si="73"/>
        <v>0</v>
      </c>
      <c r="I157" s="226">
        <f t="shared" si="74"/>
        <v>0</v>
      </c>
      <c r="K157" s="106"/>
    </row>
    <row r="158" spans="1:59" s="98" customFormat="1" hidden="1">
      <c r="A158" s="277">
        <v>313</v>
      </c>
      <c r="B158" s="278"/>
      <c r="C158" s="279"/>
      <c r="D158" s="234" t="s">
        <v>56</v>
      </c>
      <c r="E158" s="223">
        <f>E159</f>
        <v>7063.49</v>
      </c>
      <c r="F158" s="223">
        <f t="shared" ref="F158:G158" si="105">F159</f>
        <v>0</v>
      </c>
      <c r="G158" s="223">
        <f t="shared" si="105"/>
        <v>0</v>
      </c>
      <c r="H158" s="223">
        <f t="shared" si="73"/>
        <v>0</v>
      </c>
      <c r="I158" s="223">
        <f t="shared" si="74"/>
        <v>0</v>
      </c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</row>
    <row r="159" spans="1:59" s="98" customFormat="1" ht="26.25" hidden="1">
      <c r="A159" s="280">
        <v>3132</v>
      </c>
      <c r="B159" s="281"/>
      <c r="C159" s="282"/>
      <c r="D159" s="235" t="s">
        <v>57</v>
      </c>
      <c r="E159" s="226">
        <v>7063.49</v>
      </c>
      <c r="F159" s="226">
        <v>0</v>
      </c>
      <c r="G159" s="226">
        <v>0</v>
      </c>
      <c r="H159" s="226">
        <f t="shared" ref="H159:I312" si="106">G159</f>
        <v>0</v>
      </c>
      <c r="I159" s="226">
        <f t="shared" ref="I159:I312" si="107">G159</f>
        <v>0</v>
      </c>
    </row>
    <row r="160" spans="1:59" s="98" customFormat="1">
      <c r="A160" s="273">
        <v>32</v>
      </c>
      <c r="B160" s="274"/>
      <c r="C160" s="275"/>
      <c r="D160" s="272" t="s">
        <v>61</v>
      </c>
      <c r="E160" s="221">
        <f>E161</f>
        <v>3254.35</v>
      </c>
      <c r="F160" s="221">
        <f t="shared" ref="F160:G160" si="108">F161</f>
        <v>0</v>
      </c>
      <c r="G160" s="221">
        <f t="shared" si="108"/>
        <v>0</v>
      </c>
      <c r="H160" s="221">
        <f t="shared" si="106"/>
        <v>0</v>
      </c>
      <c r="I160" s="221">
        <f t="shared" si="107"/>
        <v>0</v>
      </c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  <c r="AA160" s="104"/>
      <c r="AB160" s="104"/>
      <c r="AC160" s="104"/>
      <c r="AD160" s="104"/>
      <c r="AE160" s="104"/>
      <c r="AF160" s="104"/>
      <c r="AG160" s="104"/>
      <c r="AH160" s="104"/>
      <c r="AI160" s="104"/>
      <c r="AJ160" s="104"/>
      <c r="AK160" s="104"/>
      <c r="AL160" s="104"/>
      <c r="AM160" s="104"/>
      <c r="AN160" s="104"/>
      <c r="AO160" s="104"/>
      <c r="AP160" s="104"/>
      <c r="AQ160" s="104"/>
      <c r="AR160" s="104"/>
      <c r="AS160" s="104"/>
      <c r="AT160" s="104"/>
      <c r="AU160" s="104"/>
      <c r="AV160" s="104"/>
      <c r="AW160" s="104"/>
      <c r="AX160" s="104"/>
      <c r="AY160" s="104"/>
      <c r="AZ160" s="104"/>
      <c r="BA160" s="104"/>
      <c r="BB160" s="104"/>
      <c r="BC160" s="104"/>
      <c r="BD160" s="104"/>
      <c r="BE160" s="104"/>
      <c r="BF160" s="104"/>
      <c r="BG160" s="104"/>
    </row>
    <row r="161" spans="1:59" hidden="1">
      <c r="A161" s="33">
        <v>321</v>
      </c>
      <c r="B161" s="76"/>
      <c r="C161" s="77"/>
      <c r="D161" s="24" t="s">
        <v>62</v>
      </c>
      <c r="E161" s="10">
        <f>SUM(E162:E163)</f>
        <v>3254.35</v>
      </c>
      <c r="F161" s="10">
        <f t="shared" ref="F161:G161" si="109">SUM(F162:F163)</f>
        <v>0</v>
      </c>
      <c r="G161" s="10">
        <f t="shared" si="109"/>
        <v>0</v>
      </c>
      <c r="H161" s="10">
        <f t="shared" si="106"/>
        <v>0</v>
      </c>
      <c r="I161" s="10">
        <f t="shared" si="107"/>
        <v>0</v>
      </c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</row>
    <row r="162" spans="1:59" hidden="1">
      <c r="A162" s="78">
        <v>3211</v>
      </c>
      <c r="B162" s="79"/>
      <c r="C162" s="80"/>
      <c r="D162" s="25" t="s">
        <v>63</v>
      </c>
      <c r="E162" s="12">
        <v>794</v>
      </c>
      <c r="F162" s="12">
        <v>0</v>
      </c>
      <c r="G162" s="12">
        <v>0</v>
      </c>
      <c r="H162" s="12">
        <f t="shared" si="106"/>
        <v>0</v>
      </c>
      <c r="I162" s="12">
        <f t="shared" si="107"/>
        <v>0</v>
      </c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  <c r="AA162" s="98"/>
      <c r="AB162" s="98"/>
      <c r="AC162" s="98"/>
      <c r="AD162" s="98"/>
      <c r="AE162" s="98"/>
      <c r="AF162" s="98"/>
      <c r="AG162" s="98"/>
      <c r="AH162" s="98"/>
      <c r="AI162" s="98"/>
      <c r="AJ162" s="98"/>
      <c r="AK162" s="98"/>
      <c r="AL162" s="98"/>
      <c r="AM162" s="98"/>
      <c r="AN162" s="98"/>
      <c r="AO162" s="98"/>
      <c r="AP162" s="98"/>
      <c r="AQ162" s="98"/>
      <c r="AR162" s="98"/>
      <c r="AS162" s="98"/>
      <c r="AT162" s="98"/>
      <c r="AU162" s="98"/>
      <c r="AV162" s="98"/>
      <c r="AW162" s="98"/>
      <c r="AX162" s="98"/>
      <c r="AY162" s="98"/>
      <c r="AZ162" s="98"/>
      <c r="BA162" s="98"/>
      <c r="BB162" s="98"/>
      <c r="BC162" s="98"/>
      <c r="BD162" s="98"/>
      <c r="BE162" s="98"/>
      <c r="BF162" s="98"/>
      <c r="BG162" s="98"/>
    </row>
    <row r="163" spans="1:59" ht="26.25" hidden="1">
      <c r="A163" s="78">
        <v>3212</v>
      </c>
      <c r="B163" s="79"/>
      <c r="C163" s="80"/>
      <c r="D163" s="25" t="s">
        <v>161</v>
      </c>
      <c r="E163" s="12">
        <v>2460.35</v>
      </c>
      <c r="F163" s="12">
        <v>0</v>
      </c>
      <c r="G163" s="12">
        <v>0</v>
      </c>
      <c r="H163" s="12">
        <f t="shared" si="106"/>
        <v>0</v>
      </c>
      <c r="I163" s="12">
        <f t="shared" si="107"/>
        <v>0</v>
      </c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  <c r="AA163" s="98"/>
      <c r="AB163" s="98"/>
      <c r="AC163" s="98"/>
      <c r="AD163" s="98"/>
      <c r="AE163" s="98"/>
      <c r="AF163" s="98"/>
      <c r="AG163" s="98"/>
      <c r="AH163" s="98"/>
      <c r="AI163" s="98"/>
      <c r="AJ163" s="98"/>
      <c r="AK163" s="98"/>
      <c r="AL163" s="98"/>
      <c r="AM163" s="98"/>
      <c r="AN163" s="98"/>
      <c r="AO163" s="98"/>
      <c r="AP163" s="98"/>
      <c r="AQ163" s="98"/>
      <c r="AR163" s="98"/>
      <c r="AS163" s="98"/>
      <c r="AT163" s="98"/>
      <c r="AU163" s="98"/>
      <c r="AV163" s="98"/>
      <c r="AW163" s="98"/>
      <c r="AX163" s="98"/>
      <c r="AY163" s="98"/>
      <c r="AZ163" s="98"/>
      <c r="BA163" s="98"/>
      <c r="BB163" s="98"/>
      <c r="BC163" s="98"/>
      <c r="BD163" s="98"/>
      <c r="BE163" s="98"/>
      <c r="BF163" s="98"/>
      <c r="BG163" s="98"/>
    </row>
    <row r="164" spans="1:59" ht="15" customHeight="1">
      <c r="A164" s="325" t="s">
        <v>265</v>
      </c>
      <c r="B164" s="325"/>
      <c r="C164" s="325"/>
      <c r="D164" s="82" t="s">
        <v>266</v>
      </c>
      <c r="E164" s="72">
        <f>E165+E190+E213</f>
        <v>35700.6</v>
      </c>
      <c r="F164" s="72">
        <f t="shared" ref="F164:I164" si="110">F165+F190+F213</f>
        <v>121381</v>
      </c>
      <c r="G164" s="72">
        <f t="shared" si="110"/>
        <v>285510</v>
      </c>
      <c r="H164" s="72">
        <f t="shared" si="110"/>
        <v>285510</v>
      </c>
      <c r="I164" s="72">
        <f t="shared" si="110"/>
        <v>285510</v>
      </c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7"/>
      <c r="AV164" s="107"/>
      <c r="AW164" s="107"/>
      <c r="AX164" s="107"/>
      <c r="AY164" s="107"/>
      <c r="AZ164" s="107"/>
      <c r="BA164" s="107"/>
      <c r="BB164" s="107"/>
      <c r="BC164" s="107"/>
      <c r="BD164" s="107"/>
      <c r="BE164" s="107"/>
      <c r="BF164" s="107"/>
      <c r="BG164" s="107"/>
    </row>
    <row r="165" spans="1:59" ht="15" customHeight="1">
      <c r="A165" s="324" t="s">
        <v>147</v>
      </c>
      <c r="B165" s="324"/>
      <c r="C165" s="324"/>
      <c r="D165" s="55" t="s">
        <v>47</v>
      </c>
      <c r="E165" s="14">
        <f>E166</f>
        <v>35700.6</v>
      </c>
      <c r="F165" s="14">
        <f t="shared" ref="F165:I165" si="111">F166</f>
        <v>121381</v>
      </c>
      <c r="G165" s="14">
        <f t="shared" si="111"/>
        <v>74240</v>
      </c>
      <c r="H165" s="14">
        <f t="shared" si="111"/>
        <v>74240</v>
      </c>
      <c r="I165" s="14">
        <f t="shared" si="111"/>
        <v>74240</v>
      </c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F165" s="102"/>
      <c r="AG165" s="102"/>
      <c r="AH165" s="102"/>
      <c r="AI165" s="102"/>
      <c r="AJ165" s="102"/>
      <c r="AK165" s="102"/>
      <c r="AL165" s="102"/>
      <c r="AM165" s="102"/>
      <c r="AN165" s="102"/>
      <c r="AO165" s="102"/>
      <c r="AP165" s="102"/>
      <c r="AQ165" s="102"/>
      <c r="AR165" s="102"/>
      <c r="AS165" s="102"/>
      <c r="AT165" s="102"/>
      <c r="AU165" s="102"/>
      <c r="AV165" s="102"/>
      <c r="AW165" s="102"/>
      <c r="AX165" s="102"/>
      <c r="AY165" s="102"/>
      <c r="AZ165" s="102"/>
      <c r="BA165" s="102"/>
      <c r="BB165" s="102"/>
      <c r="BC165" s="102"/>
      <c r="BD165" s="102"/>
      <c r="BE165" s="102"/>
      <c r="BF165" s="102"/>
      <c r="BG165" s="102"/>
    </row>
    <row r="166" spans="1:59">
      <c r="A166" s="73">
        <v>3</v>
      </c>
      <c r="B166" s="74"/>
      <c r="C166" s="75"/>
      <c r="D166" s="66" t="s">
        <v>51</v>
      </c>
      <c r="E166" s="6">
        <f>E167+E174</f>
        <v>35700.6</v>
      </c>
      <c r="F166" s="6">
        <f t="shared" ref="F166:G166" si="112">F167+F174</f>
        <v>121381</v>
      </c>
      <c r="G166" s="6">
        <f t="shared" si="112"/>
        <v>74240</v>
      </c>
      <c r="H166" s="6">
        <f t="shared" si="106"/>
        <v>74240</v>
      </c>
      <c r="I166" s="6">
        <f>I167+I174</f>
        <v>74240</v>
      </c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  <c r="AD166" s="103"/>
      <c r="AE166" s="103"/>
      <c r="AF166" s="103"/>
      <c r="AG166" s="103"/>
      <c r="AH166" s="103"/>
      <c r="AI166" s="103"/>
      <c r="AJ166" s="103"/>
      <c r="AK166" s="103"/>
      <c r="AL166" s="103"/>
      <c r="AM166" s="103"/>
      <c r="AN166" s="103"/>
      <c r="AO166" s="103"/>
      <c r="AP166" s="103"/>
      <c r="AQ166" s="103"/>
      <c r="AR166" s="103"/>
      <c r="AS166" s="103"/>
      <c r="AT166" s="103"/>
      <c r="AU166" s="103"/>
      <c r="AV166" s="103"/>
      <c r="AW166" s="103"/>
      <c r="AX166" s="103"/>
      <c r="AY166" s="103"/>
      <c r="AZ166" s="103"/>
      <c r="BA166" s="103"/>
      <c r="BB166" s="103"/>
      <c r="BC166" s="103"/>
      <c r="BD166" s="103"/>
      <c r="BE166" s="103"/>
      <c r="BF166" s="103"/>
      <c r="BG166" s="103"/>
    </row>
    <row r="167" spans="1:59" s="98" customFormat="1">
      <c r="A167" s="273">
        <v>31</v>
      </c>
      <c r="B167" s="274"/>
      <c r="C167" s="275"/>
      <c r="D167" s="272" t="s">
        <v>52</v>
      </c>
      <c r="E167" s="221">
        <f>E168+E170+E172</f>
        <v>34000.07</v>
      </c>
      <c r="F167" s="221">
        <f t="shared" ref="F167:G167" si="113">F168+F170+F172</f>
        <v>116599.28</v>
      </c>
      <c r="G167" s="221">
        <f t="shared" si="113"/>
        <v>70650</v>
      </c>
      <c r="H167" s="221">
        <f t="shared" si="106"/>
        <v>70650</v>
      </c>
      <c r="I167" s="221">
        <f>I168+I170+I172</f>
        <v>70650</v>
      </c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  <c r="AD167" s="104"/>
      <c r="AE167" s="104"/>
      <c r="AF167" s="104"/>
      <c r="AG167" s="104"/>
      <c r="AH167" s="104"/>
      <c r="AI167" s="104"/>
      <c r="AJ167" s="104"/>
      <c r="AK167" s="104"/>
      <c r="AL167" s="104"/>
      <c r="AM167" s="104"/>
      <c r="AN167" s="104"/>
      <c r="AO167" s="104"/>
      <c r="AP167" s="104"/>
      <c r="AQ167" s="104"/>
      <c r="AR167" s="104"/>
      <c r="AS167" s="104"/>
      <c r="AT167" s="104"/>
      <c r="AU167" s="104"/>
      <c r="AV167" s="104"/>
      <c r="AW167" s="104"/>
      <c r="AX167" s="104"/>
      <c r="AY167" s="104"/>
      <c r="AZ167" s="104"/>
      <c r="BA167" s="104"/>
      <c r="BB167" s="104"/>
      <c r="BC167" s="104"/>
      <c r="BD167" s="104"/>
      <c r="BE167" s="104"/>
      <c r="BF167" s="104"/>
      <c r="BG167" s="104"/>
    </row>
    <row r="168" spans="1:59" s="98" customFormat="1" hidden="1">
      <c r="A168" s="277">
        <v>311</v>
      </c>
      <c r="B168" s="278"/>
      <c r="C168" s="279"/>
      <c r="D168" s="234" t="s">
        <v>53</v>
      </c>
      <c r="E168" s="223">
        <f>E169</f>
        <v>25236.080000000002</v>
      </c>
      <c r="F168" s="223">
        <f t="shared" ref="F168:G168" si="114">F169</f>
        <v>94935</v>
      </c>
      <c r="G168" s="223">
        <f t="shared" si="114"/>
        <v>57410</v>
      </c>
      <c r="H168" s="223">
        <f t="shared" si="106"/>
        <v>57410</v>
      </c>
      <c r="I168" s="223">
        <f>I169</f>
        <v>57410</v>
      </c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</row>
    <row r="169" spans="1:59" s="98" customFormat="1" hidden="1">
      <c r="A169" s="280">
        <v>3111</v>
      </c>
      <c r="B169" s="281"/>
      <c r="C169" s="282"/>
      <c r="D169" s="235" t="s">
        <v>54</v>
      </c>
      <c r="E169" s="226">
        <v>25236.080000000002</v>
      </c>
      <c r="F169" s="226">
        <v>94935</v>
      </c>
      <c r="G169" s="226">
        <v>57410</v>
      </c>
      <c r="H169" s="226">
        <f t="shared" si="106"/>
        <v>57410</v>
      </c>
      <c r="I169" s="226">
        <f t="shared" si="106"/>
        <v>57410</v>
      </c>
    </row>
    <row r="170" spans="1:59" s="98" customFormat="1" hidden="1">
      <c r="A170" s="277">
        <v>312</v>
      </c>
      <c r="B170" s="278"/>
      <c r="C170" s="279"/>
      <c r="D170" s="234" t="s">
        <v>55</v>
      </c>
      <c r="E170" s="223">
        <f>E171</f>
        <v>4600</v>
      </c>
      <c r="F170" s="223">
        <f t="shared" ref="F170:G170" si="115">F171</f>
        <v>6000</v>
      </c>
      <c r="G170" s="223">
        <f t="shared" si="115"/>
        <v>3750</v>
      </c>
      <c r="H170" s="223">
        <f t="shared" si="106"/>
        <v>3750</v>
      </c>
      <c r="I170" s="223">
        <f>I171</f>
        <v>3750</v>
      </c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</row>
    <row r="171" spans="1:59" s="98" customFormat="1" hidden="1">
      <c r="A171" s="280">
        <v>3121</v>
      </c>
      <c r="B171" s="281"/>
      <c r="C171" s="282"/>
      <c r="D171" s="235" t="s">
        <v>55</v>
      </c>
      <c r="E171" s="226">
        <v>4600</v>
      </c>
      <c r="F171" s="226">
        <v>6000</v>
      </c>
      <c r="G171" s="226">
        <v>3750</v>
      </c>
      <c r="H171" s="226">
        <f t="shared" si="106"/>
        <v>3750</v>
      </c>
      <c r="I171" s="226">
        <f t="shared" si="106"/>
        <v>3750</v>
      </c>
      <c r="K171" s="106"/>
      <c r="L171" s="106"/>
    </row>
    <row r="172" spans="1:59" s="98" customFormat="1" hidden="1">
      <c r="A172" s="277">
        <v>313</v>
      </c>
      <c r="B172" s="278"/>
      <c r="C172" s="279"/>
      <c r="D172" s="234" t="s">
        <v>56</v>
      </c>
      <c r="E172" s="223">
        <f>E173</f>
        <v>4163.99</v>
      </c>
      <c r="F172" s="223">
        <f t="shared" ref="F172:G172" si="116">F173</f>
        <v>15664.28</v>
      </c>
      <c r="G172" s="223">
        <f t="shared" si="116"/>
        <v>9490</v>
      </c>
      <c r="H172" s="223">
        <f t="shared" si="106"/>
        <v>9490</v>
      </c>
      <c r="I172" s="223">
        <f>I173</f>
        <v>9490</v>
      </c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</row>
    <row r="173" spans="1:59" s="98" customFormat="1" ht="26.25" hidden="1">
      <c r="A173" s="280">
        <v>3132</v>
      </c>
      <c r="B173" s="281"/>
      <c r="C173" s="282"/>
      <c r="D173" s="235" t="s">
        <v>57</v>
      </c>
      <c r="E173" s="226">
        <v>4163.99</v>
      </c>
      <c r="F173" s="226">
        <v>15664.28</v>
      </c>
      <c r="G173" s="226">
        <v>9490</v>
      </c>
      <c r="H173" s="226">
        <f t="shared" ref="H173:I197" si="117">G173</f>
        <v>9490</v>
      </c>
      <c r="I173" s="226">
        <f t="shared" si="117"/>
        <v>9490</v>
      </c>
    </row>
    <row r="174" spans="1:59" s="98" customFormat="1">
      <c r="A174" s="273">
        <v>32</v>
      </c>
      <c r="B174" s="274"/>
      <c r="C174" s="275"/>
      <c r="D174" s="272" t="s">
        <v>61</v>
      </c>
      <c r="E174" s="221">
        <f>E175+E179+E188</f>
        <v>1700.53</v>
      </c>
      <c r="F174" s="221">
        <f t="shared" ref="F174:I174" si="118">F175+F179+F188</f>
        <v>4781.7199999999993</v>
      </c>
      <c r="G174" s="221">
        <f t="shared" si="118"/>
        <v>3590</v>
      </c>
      <c r="H174" s="221">
        <f t="shared" si="118"/>
        <v>3590</v>
      </c>
      <c r="I174" s="221">
        <f t="shared" si="118"/>
        <v>3590</v>
      </c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4"/>
      <c r="AA174" s="104"/>
      <c r="AB174" s="104"/>
      <c r="AC174" s="104"/>
      <c r="AD174" s="104"/>
      <c r="AE174" s="104"/>
      <c r="AF174" s="104"/>
      <c r="AG174" s="104"/>
      <c r="AH174" s="104"/>
      <c r="AI174" s="104"/>
      <c r="AJ174" s="104"/>
      <c r="AK174" s="104"/>
      <c r="AL174" s="104"/>
      <c r="AM174" s="104"/>
      <c r="AN174" s="104"/>
      <c r="AO174" s="104"/>
      <c r="AP174" s="104"/>
      <c r="AQ174" s="104"/>
      <c r="AR174" s="104"/>
      <c r="AS174" s="104"/>
      <c r="AT174" s="104"/>
      <c r="AU174" s="104"/>
      <c r="AV174" s="104"/>
      <c r="AW174" s="104"/>
      <c r="AX174" s="104"/>
      <c r="AY174" s="104"/>
      <c r="AZ174" s="104"/>
      <c r="BA174" s="104"/>
      <c r="BB174" s="104"/>
      <c r="BC174" s="104"/>
      <c r="BD174" s="104"/>
      <c r="BE174" s="104"/>
      <c r="BF174" s="104"/>
      <c r="BG174" s="104"/>
    </row>
    <row r="175" spans="1:59" hidden="1">
      <c r="A175" s="33">
        <v>321</v>
      </c>
      <c r="B175" s="76"/>
      <c r="C175" s="77"/>
      <c r="D175" s="24" t="s">
        <v>62</v>
      </c>
      <c r="E175" s="10">
        <f>SUM(E176:E178)</f>
        <v>1303.42</v>
      </c>
      <c r="F175" s="10">
        <f t="shared" ref="F175:I175" si="119">SUM(F176:F178)</f>
        <v>4301.7199999999993</v>
      </c>
      <c r="G175" s="10">
        <f t="shared" si="119"/>
        <v>3170</v>
      </c>
      <c r="H175" s="10">
        <f t="shared" si="119"/>
        <v>3170</v>
      </c>
      <c r="I175" s="10">
        <f t="shared" si="119"/>
        <v>3170</v>
      </c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5"/>
      <c r="AD175" s="105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5"/>
      <c r="AP175" s="105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</row>
    <row r="176" spans="1:59" hidden="1">
      <c r="A176" s="78">
        <v>3211</v>
      </c>
      <c r="B176" s="79"/>
      <c r="C176" s="80"/>
      <c r="D176" s="25" t="s">
        <v>63</v>
      </c>
      <c r="E176" s="12">
        <v>227</v>
      </c>
      <c r="F176" s="12">
        <v>1000</v>
      </c>
      <c r="G176" s="12">
        <v>250</v>
      </c>
      <c r="H176" s="12">
        <f t="shared" si="117"/>
        <v>250</v>
      </c>
      <c r="I176" s="12">
        <f t="shared" si="117"/>
        <v>250</v>
      </c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/>
      <c r="AB176" s="98"/>
      <c r="AC176" s="98"/>
      <c r="AD176" s="98"/>
      <c r="AE176" s="98"/>
      <c r="AF176" s="98"/>
      <c r="AG176" s="98"/>
      <c r="AH176" s="98"/>
      <c r="AI176" s="98"/>
      <c r="AJ176" s="98"/>
      <c r="AK176" s="98"/>
      <c r="AL176" s="98"/>
      <c r="AM176" s="98"/>
      <c r="AN176" s="98"/>
      <c r="AO176" s="98"/>
      <c r="AP176" s="98"/>
      <c r="AQ176" s="98"/>
      <c r="AR176" s="98"/>
      <c r="AS176" s="98"/>
      <c r="AT176" s="98"/>
      <c r="AU176" s="98"/>
      <c r="AV176" s="98"/>
      <c r="AW176" s="98"/>
      <c r="AX176" s="98"/>
      <c r="AY176" s="98"/>
      <c r="AZ176" s="98"/>
      <c r="BA176" s="98"/>
      <c r="BB176" s="98"/>
      <c r="BC176" s="98"/>
      <c r="BD176" s="98"/>
      <c r="BE176" s="98"/>
      <c r="BF176" s="98"/>
      <c r="BG176" s="98"/>
    </row>
    <row r="177" spans="1:59" ht="26.25" hidden="1">
      <c r="A177" s="78">
        <v>3212</v>
      </c>
      <c r="B177" s="79"/>
      <c r="C177" s="80"/>
      <c r="D177" s="25" t="s">
        <v>161</v>
      </c>
      <c r="E177" s="12">
        <v>1076.42</v>
      </c>
      <c r="F177" s="12">
        <v>3301.72</v>
      </c>
      <c r="G177" s="12">
        <v>2500</v>
      </c>
      <c r="H177" s="12">
        <f t="shared" si="117"/>
        <v>2500</v>
      </c>
      <c r="I177" s="12">
        <f t="shared" si="117"/>
        <v>2500</v>
      </c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  <c r="AA177" s="98"/>
      <c r="AB177" s="98"/>
      <c r="AC177" s="98"/>
      <c r="AD177" s="98"/>
      <c r="AE177" s="98"/>
      <c r="AF177" s="98"/>
      <c r="AG177" s="98"/>
      <c r="AH177" s="98"/>
      <c r="AI177" s="98"/>
      <c r="AJ177" s="98"/>
      <c r="AK177" s="98"/>
      <c r="AL177" s="98"/>
      <c r="AM177" s="98"/>
      <c r="AN177" s="98"/>
      <c r="AO177" s="98"/>
      <c r="AP177" s="98"/>
      <c r="AQ177" s="98"/>
      <c r="AR177" s="98"/>
      <c r="AS177" s="98"/>
      <c r="AT177" s="98"/>
      <c r="AU177" s="98"/>
      <c r="AV177" s="98"/>
      <c r="AW177" s="98"/>
      <c r="AX177" s="98"/>
      <c r="AY177" s="98"/>
      <c r="AZ177" s="98"/>
      <c r="BA177" s="98"/>
      <c r="BB177" s="98"/>
      <c r="BC177" s="98"/>
      <c r="BD177" s="98"/>
      <c r="BE177" s="98"/>
      <c r="BF177" s="98"/>
      <c r="BG177" s="98"/>
    </row>
    <row r="178" spans="1:59" hidden="1">
      <c r="A178" s="78">
        <v>3213</v>
      </c>
      <c r="B178" s="79"/>
      <c r="C178" s="80"/>
      <c r="D178" s="30" t="s">
        <v>65</v>
      </c>
      <c r="E178" s="12">
        <v>0</v>
      </c>
      <c r="F178" s="12">
        <v>0</v>
      </c>
      <c r="G178" s="12">
        <v>420</v>
      </c>
      <c r="H178" s="12">
        <f t="shared" si="117"/>
        <v>420</v>
      </c>
      <c r="I178" s="12">
        <f t="shared" si="117"/>
        <v>420</v>
      </c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/>
      <c r="AB178" s="98"/>
      <c r="AC178" s="98"/>
      <c r="AD178" s="98"/>
      <c r="AE178" s="98"/>
      <c r="AF178" s="98"/>
      <c r="AG178" s="98"/>
      <c r="AH178" s="98"/>
      <c r="AI178" s="98"/>
      <c r="AJ178" s="98"/>
      <c r="AK178" s="98"/>
      <c r="AL178" s="98"/>
      <c r="AM178" s="98"/>
      <c r="AN178" s="98"/>
      <c r="AO178" s="98"/>
      <c r="AP178" s="98"/>
      <c r="AQ178" s="98"/>
      <c r="AR178" s="98"/>
      <c r="AS178" s="98"/>
      <c r="AT178" s="98"/>
      <c r="AU178" s="98"/>
      <c r="AV178" s="98"/>
      <c r="AW178" s="98"/>
      <c r="AX178" s="98"/>
      <c r="AY178" s="98"/>
      <c r="AZ178" s="98"/>
      <c r="BA178" s="98"/>
      <c r="BB178" s="98"/>
      <c r="BC178" s="98"/>
      <c r="BD178" s="98"/>
      <c r="BE178" s="98"/>
      <c r="BF178" s="98"/>
      <c r="BG178" s="98"/>
    </row>
    <row r="179" spans="1:59" hidden="1">
      <c r="A179" s="57">
        <v>323</v>
      </c>
      <c r="B179" s="58"/>
      <c r="C179" s="59"/>
      <c r="D179" s="29" t="s">
        <v>74</v>
      </c>
      <c r="E179" s="10">
        <f>SUM(E180:E187)</f>
        <v>47.11</v>
      </c>
      <c r="F179" s="10">
        <f t="shared" ref="F179:G179" si="120">SUM(F180:F187)</f>
        <v>480</v>
      </c>
      <c r="G179" s="10">
        <f t="shared" si="120"/>
        <v>420</v>
      </c>
      <c r="H179" s="10">
        <f t="shared" si="117"/>
        <v>420</v>
      </c>
      <c r="I179" s="10">
        <f>SUM(I180:I187)</f>
        <v>420</v>
      </c>
      <c r="J179" s="105"/>
      <c r="K179" s="105"/>
      <c r="L179" s="111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</row>
    <row r="180" spans="1:59" hidden="1">
      <c r="A180" s="60">
        <v>3231</v>
      </c>
      <c r="B180" s="61"/>
      <c r="C180" s="62"/>
      <c r="D180" s="30" t="s">
        <v>75</v>
      </c>
      <c r="E180" s="12">
        <v>0</v>
      </c>
      <c r="F180" s="12">
        <v>0</v>
      </c>
      <c r="G180" s="12">
        <v>0</v>
      </c>
      <c r="H180" s="12">
        <f t="shared" si="117"/>
        <v>0</v>
      </c>
      <c r="I180" s="12">
        <f t="shared" si="117"/>
        <v>0</v>
      </c>
      <c r="J180" s="98"/>
      <c r="K180" s="98"/>
      <c r="L180" s="106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  <c r="AA180" s="98"/>
      <c r="AB180" s="98"/>
      <c r="AC180" s="98"/>
      <c r="AD180" s="98"/>
      <c r="AE180" s="98"/>
      <c r="AF180" s="98"/>
      <c r="AG180" s="98"/>
      <c r="AH180" s="98"/>
      <c r="AI180" s="98"/>
      <c r="AJ180" s="98"/>
      <c r="AK180" s="98"/>
      <c r="AL180" s="98"/>
      <c r="AM180" s="98"/>
      <c r="AN180" s="98"/>
      <c r="AO180" s="98"/>
      <c r="AP180" s="98"/>
      <c r="AQ180" s="98"/>
      <c r="AR180" s="98"/>
      <c r="AS180" s="98"/>
      <c r="AT180" s="98"/>
      <c r="AU180" s="98"/>
      <c r="AV180" s="98"/>
      <c r="AW180" s="98"/>
      <c r="AX180" s="98"/>
      <c r="AY180" s="98"/>
      <c r="AZ180" s="98"/>
      <c r="BA180" s="98"/>
      <c r="BB180" s="98"/>
      <c r="BC180" s="98"/>
      <c r="BD180" s="98"/>
      <c r="BE180" s="98"/>
      <c r="BF180" s="98"/>
      <c r="BG180" s="98"/>
    </row>
    <row r="181" spans="1:59" hidden="1">
      <c r="A181" s="60">
        <v>3233</v>
      </c>
      <c r="B181" s="61"/>
      <c r="C181" s="62"/>
      <c r="D181" s="30" t="s">
        <v>77</v>
      </c>
      <c r="E181" s="12">
        <v>0</v>
      </c>
      <c r="F181" s="12">
        <v>0</v>
      </c>
      <c r="G181" s="12">
        <v>0</v>
      </c>
      <c r="H181" s="12">
        <f t="shared" si="117"/>
        <v>0</v>
      </c>
      <c r="I181" s="12">
        <f t="shared" ref="I181:I187" si="121">G181</f>
        <v>0</v>
      </c>
      <c r="J181" s="98"/>
      <c r="K181" s="98"/>
      <c r="L181" s="106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98"/>
      <c r="AG181" s="98"/>
      <c r="AH181" s="98"/>
      <c r="AI181" s="98"/>
      <c r="AJ181" s="98"/>
      <c r="AK181" s="98"/>
      <c r="AL181" s="98"/>
      <c r="AM181" s="98"/>
      <c r="AN181" s="98"/>
      <c r="AO181" s="98"/>
      <c r="AP181" s="98"/>
      <c r="AQ181" s="98"/>
      <c r="AR181" s="98"/>
      <c r="AS181" s="98"/>
      <c r="AT181" s="98"/>
      <c r="AU181" s="98"/>
      <c r="AV181" s="98"/>
      <c r="AW181" s="98"/>
      <c r="AX181" s="98"/>
      <c r="AY181" s="98"/>
      <c r="AZ181" s="98"/>
      <c r="BA181" s="98"/>
      <c r="BB181" s="98"/>
      <c r="BC181" s="98"/>
      <c r="BD181" s="98"/>
      <c r="BE181" s="98"/>
      <c r="BF181" s="98"/>
      <c r="BG181" s="98"/>
    </row>
    <row r="182" spans="1:59" hidden="1">
      <c r="A182" s="60">
        <v>3234</v>
      </c>
      <c r="B182" s="61"/>
      <c r="C182" s="62"/>
      <c r="D182" s="30" t="s">
        <v>78</v>
      </c>
      <c r="E182" s="12">
        <v>0</v>
      </c>
      <c r="F182" s="12">
        <v>0</v>
      </c>
      <c r="G182" s="12">
        <v>0</v>
      </c>
      <c r="H182" s="12">
        <f t="shared" si="117"/>
        <v>0</v>
      </c>
      <c r="I182" s="12">
        <f t="shared" si="121"/>
        <v>0</v>
      </c>
      <c r="J182" s="98"/>
      <c r="K182" s="98"/>
      <c r="L182" s="106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  <c r="AA182" s="98"/>
      <c r="AB182" s="98"/>
      <c r="AC182" s="98"/>
      <c r="AD182" s="98"/>
      <c r="AE182" s="98"/>
      <c r="AF182" s="98"/>
      <c r="AG182" s="98"/>
      <c r="AH182" s="98"/>
      <c r="AI182" s="98"/>
      <c r="AJ182" s="98"/>
      <c r="AK182" s="98"/>
      <c r="AL182" s="98"/>
      <c r="AM182" s="98"/>
      <c r="AN182" s="98"/>
      <c r="AO182" s="98"/>
      <c r="AP182" s="98"/>
      <c r="AQ182" s="98"/>
      <c r="AR182" s="98"/>
      <c r="AS182" s="98"/>
      <c r="AT182" s="98"/>
      <c r="AU182" s="98"/>
      <c r="AV182" s="98"/>
      <c r="AW182" s="98"/>
      <c r="AX182" s="98"/>
      <c r="AY182" s="98"/>
      <c r="AZ182" s="98"/>
      <c r="BA182" s="98"/>
      <c r="BB182" s="98"/>
      <c r="BC182" s="98"/>
      <c r="BD182" s="98"/>
      <c r="BE182" s="98"/>
      <c r="BF182" s="98"/>
      <c r="BG182" s="98"/>
    </row>
    <row r="183" spans="1:59" hidden="1">
      <c r="A183" s="60">
        <v>3235</v>
      </c>
      <c r="B183" s="61"/>
      <c r="C183" s="62"/>
      <c r="D183" s="30" t="s">
        <v>79</v>
      </c>
      <c r="E183" s="12">
        <v>0</v>
      </c>
      <c r="F183" s="12">
        <v>0</v>
      </c>
      <c r="G183" s="12">
        <v>0</v>
      </c>
      <c r="H183" s="12">
        <f t="shared" si="117"/>
        <v>0</v>
      </c>
      <c r="I183" s="12">
        <f t="shared" si="121"/>
        <v>0</v>
      </c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98"/>
      <c r="AG183" s="98"/>
      <c r="AH183" s="98"/>
      <c r="AI183" s="98"/>
      <c r="AJ183" s="98"/>
      <c r="AK183" s="98"/>
      <c r="AL183" s="98"/>
      <c r="AM183" s="98"/>
      <c r="AN183" s="98"/>
      <c r="AO183" s="98"/>
      <c r="AP183" s="98"/>
      <c r="AQ183" s="98"/>
      <c r="AR183" s="98"/>
      <c r="AS183" s="98"/>
      <c r="AT183" s="98"/>
      <c r="AU183" s="98"/>
      <c r="AV183" s="98"/>
      <c r="AW183" s="98"/>
      <c r="AX183" s="98"/>
      <c r="AY183" s="98"/>
      <c r="AZ183" s="98"/>
      <c r="BA183" s="98"/>
      <c r="BB183" s="98"/>
      <c r="BC183" s="98"/>
      <c r="BD183" s="98"/>
      <c r="BE183" s="98"/>
      <c r="BF183" s="98"/>
      <c r="BG183" s="98"/>
    </row>
    <row r="184" spans="1:59" hidden="1">
      <c r="A184" s="60">
        <v>3236</v>
      </c>
      <c r="B184" s="61"/>
      <c r="C184" s="62"/>
      <c r="D184" s="30" t="s">
        <v>80</v>
      </c>
      <c r="E184" s="12">
        <v>47.11</v>
      </c>
      <c r="F184" s="12">
        <v>480</v>
      </c>
      <c r="G184" s="12">
        <v>420</v>
      </c>
      <c r="H184" s="12">
        <f t="shared" si="117"/>
        <v>420</v>
      </c>
      <c r="I184" s="12">
        <f t="shared" si="117"/>
        <v>420</v>
      </c>
      <c r="J184" s="98"/>
      <c r="K184" s="98"/>
      <c r="L184" s="106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  <c r="AA184" s="98"/>
      <c r="AB184" s="98"/>
      <c r="AC184" s="98"/>
      <c r="AD184" s="98"/>
      <c r="AE184" s="98"/>
      <c r="AF184" s="98"/>
      <c r="AG184" s="98"/>
      <c r="AH184" s="98"/>
      <c r="AI184" s="98"/>
      <c r="AJ184" s="98"/>
      <c r="AK184" s="98"/>
      <c r="AL184" s="98"/>
      <c r="AM184" s="98"/>
      <c r="AN184" s="98"/>
      <c r="AO184" s="98"/>
      <c r="AP184" s="98"/>
      <c r="AQ184" s="98"/>
      <c r="AR184" s="98"/>
      <c r="AS184" s="98"/>
      <c r="AT184" s="98"/>
      <c r="AU184" s="98"/>
      <c r="AV184" s="98"/>
      <c r="AW184" s="98"/>
      <c r="AX184" s="98"/>
      <c r="AY184" s="98"/>
      <c r="AZ184" s="98"/>
      <c r="BA184" s="98"/>
      <c r="BB184" s="98"/>
      <c r="BC184" s="98"/>
      <c r="BD184" s="98"/>
      <c r="BE184" s="98"/>
      <c r="BF184" s="98"/>
      <c r="BG184" s="98"/>
    </row>
    <row r="185" spans="1:59" hidden="1">
      <c r="A185" s="60">
        <v>3237</v>
      </c>
      <c r="B185" s="61"/>
      <c r="C185" s="62"/>
      <c r="D185" s="30" t="s">
        <v>81</v>
      </c>
      <c r="E185" s="12">
        <v>0</v>
      </c>
      <c r="F185" s="12">
        <v>0</v>
      </c>
      <c r="G185" s="12">
        <v>0</v>
      </c>
      <c r="H185" s="12">
        <f t="shared" si="117"/>
        <v>0</v>
      </c>
      <c r="I185" s="12">
        <f t="shared" si="121"/>
        <v>0</v>
      </c>
      <c r="J185" s="98"/>
      <c r="K185" s="98"/>
      <c r="L185" s="106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98"/>
      <c r="AG185" s="98"/>
      <c r="AH185" s="98"/>
      <c r="AI185" s="98"/>
      <c r="AJ185" s="98"/>
      <c r="AK185" s="98"/>
      <c r="AL185" s="98"/>
      <c r="AM185" s="98"/>
      <c r="AN185" s="98"/>
      <c r="AO185" s="98"/>
      <c r="AP185" s="98"/>
      <c r="AQ185" s="98"/>
      <c r="AR185" s="98"/>
      <c r="AS185" s="98"/>
      <c r="AT185" s="98"/>
      <c r="AU185" s="98"/>
      <c r="AV185" s="98"/>
      <c r="AW185" s="98"/>
      <c r="AX185" s="98"/>
      <c r="AY185" s="98"/>
      <c r="AZ185" s="98"/>
      <c r="BA185" s="98"/>
      <c r="BB185" s="98"/>
      <c r="BC185" s="98"/>
      <c r="BD185" s="98"/>
      <c r="BE185" s="98"/>
      <c r="BF185" s="98"/>
      <c r="BG185" s="98"/>
    </row>
    <row r="186" spans="1:59" hidden="1">
      <c r="A186" s="60">
        <v>3238</v>
      </c>
      <c r="B186" s="61"/>
      <c r="C186" s="62"/>
      <c r="D186" s="30" t="s">
        <v>82</v>
      </c>
      <c r="E186" s="12">
        <v>0</v>
      </c>
      <c r="F186" s="12">
        <v>0</v>
      </c>
      <c r="G186" s="12">
        <v>0</v>
      </c>
      <c r="H186" s="12">
        <f t="shared" si="117"/>
        <v>0</v>
      </c>
      <c r="I186" s="12">
        <f t="shared" si="121"/>
        <v>0</v>
      </c>
      <c r="J186" s="98"/>
      <c r="K186" s="98"/>
      <c r="L186" s="106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  <c r="AK186" s="98"/>
      <c r="AL186" s="98"/>
      <c r="AM186" s="98"/>
      <c r="AN186" s="98"/>
      <c r="AO186" s="98"/>
      <c r="AP186" s="98"/>
      <c r="AQ186" s="98"/>
      <c r="AR186" s="98"/>
      <c r="AS186" s="98"/>
      <c r="AT186" s="98"/>
      <c r="AU186" s="98"/>
      <c r="AV186" s="98"/>
      <c r="AW186" s="98"/>
      <c r="AX186" s="98"/>
      <c r="AY186" s="98"/>
      <c r="AZ186" s="98"/>
      <c r="BA186" s="98"/>
      <c r="BB186" s="98"/>
      <c r="BC186" s="98"/>
      <c r="BD186" s="98"/>
      <c r="BE186" s="98"/>
      <c r="BF186" s="98"/>
      <c r="BG186" s="98"/>
    </row>
    <row r="187" spans="1:59" hidden="1">
      <c r="A187" s="60">
        <v>3239</v>
      </c>
      <c r="B187" s="61"/>
      <c r="C187" s="62"/>
      <c r="D187" s="30" t="s">
        <v>83</v>
      </c>
      <c r="E187" s="12">
        <v>0</v>
      </c>
      <c r="F187" s="12">
        <v>0</v>
      </c>
      <c r="G187" s="12">
        <v>0</v>
      </c>
      <c r="H187" s="12">
        <f t="shared" si="117"/>
        <v>0</v>
      </c>
      <c r="I187" s="12">
        <f t="shared" si="121"/>
        <v>0</v>
      </c>
      <c r="J187" s="98"/>
      <c r="K187" s="98"/>
      <c r="L187" s="106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  <c r="AR187" s="98"/>
      <c r="AS187" s="98"/>
      <c r="AT187" s="98"/>
      <c r="AU187" s="98"/>
      <c r="AV187" s="98"/>
      <c r="AW187" s="98"/>
      <c r="AX187" s="98"/>
      <c r="AY187" s="98"/>
      <c r="AZ187" s="98"/>
      <c r="BA187" s="98"/>
      <c r="BB187" s="98"/>
      <c r="BC187" s="98"/>
      <c r="BD187" s="98"/>
      <c r="BE187" s="98"/>
      <c r="BF187" s="98"/>
      <c r="BG187" s="98"/>
    </row>
    <row r="188" spans="1:59" ht="26.25" hidden="1">
      <c r="A188" s="57">
        <v>329</v>
      </c>
      <c r="B188" s="58"/>
      <c r="C188" s="59"/>
      <c r="D188" s="29" t="s">
        <v>84</v>
      </c>
      <c r="E188" s="10">
        <f>E189</f>
        <v>350</v>
      </c>
      <c r="F188" s="10">
        <f t="shared" ref="F188:I188" si="122">F189</f>
        <v>0</v>
      </c>
      <c r="G188" s="10">
        <f t="shared" si="122"/>
        <v>0</v>
      </c>
      <c r="H188" s="10">
        <f t="shared" si="122"/>
        <v>0</v>
      </c>
      <c r="I188" s="10">
        <f t="shared" si="122"/>
        <v>0</v>
      </c>
      <c r="J188" s="105"/>
      <c r="K188" s="105"/>
      <c r="L188" s="111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</row>
    <row r="189" spans="1:59" hidden="1">
      <c r="A189" s="60">
        <v>3293</v>
      </c>
      <c r="B189" s="61"/>
      <c r="C189" s="62"/>
      <c r="D189" s="30" t="s">
        <v>87</v>
      </c>
      <c r="E189" s="12">
        <v>350</v>
      </c>
      <c r="F189" s="12">
        <v>0</v>
      </c>
      <c r="G189" s="12">
        <v>0</v>
      </c>
      <c r="H189" s="12">
        <v>0</v>
      </c>
      <c r="I189" s="12">
        <v>0</v>
      </c>
      <c r="J189" s="98"/>
      <c r="K189" s="98"/>
      <c r="L189" s="106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  <c r="AR189" s="98"/>
      <c r="AS189" s="98"/>
      <c r="AT189" s="98"/>
      <c r="AU189" s="98"/>
      <c r="AV189" s="98"/>
      <c r="AW189" s="98"/>
      <c r="AX189" s="98"/>
      <c r="AY189" s="98"/>
      <c r="AZ189" s="98"/>
      <c r="BA189" s="98"/>
      <c r="BB189" s="98"/>
      <c r="BC189" s="98"/>
      <c r="BD189" s="98"/>
      <c r="BE189" s="98"/>
      <c r="BF189" s="98"/>
      <c r="BG189" s="98"/>
    </row>
    <row r="190" spans="1:59" ht="15" customHeight="1">
      <c r="A190" s="324" t="s">
        <v>316</v>
      </c>
      <c r="B190" s="324"/>
      <c r="C190" s="324"/>
      <c r="D190" s="55" t="s">
        <v>314</v>
      </c>
      <c r="E190" s="14">
        <f>E191</f>
        <v>0</v>
      </c>
      <c r="F190" s="14">
        <f t="shared" ref="F190:I190" si="123">F191</f>
        <v>0</v>
      </c>
      <c r="G190" s="14">
        <f t="shared" si="123"/>
        <v>179570</v>
      </c>
      <c r="H190" s="14">
        <f t="shared" si="123"/>
        <v>179570</v>
      </c>
      <c r="I190" s="14">
        <f t="shared" si="123"/>
        <v>179570</v>
      </c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102"/>
      <c r="AG190" s="102"/>
      <c r="AH190" s="102"/>
      <c r="AI190" s="102"/>
      <c r="AJ190" s="102"/>
      <c r="AK190" s="102"/>
      <c r="AL190" s="102"/>
      <c r="AM190" s="102"/>
      <c r="AN190" s="102"/>
      <c r="AO190" s="102"/>
      <c r="AP190" s="102"/>
      <c r="AQ190" s="102"/>
      <c r="AR190" s="102"/>
      <c r="AS190" s="102"/>
      <c r="AT190" s="102"/>
      <c r="AU190" s="102"/>
      <c r="AV190" s="102"/>
      <c r="AW190" s="102"/>
      <c r="AX190" s="102"/>
      <c r="AY190" s="102"/>
      <c r="AZ190" s="102"/>
      <c r="BA190" s="102"/>
      <c r="BB190" s="102"/>
      <c r="BC190" s="102"/>
      <c r="BD190" s="102"/>
      <c r="BE190" s="102"/>
      <c r="BF190" s="102"/>
      <c r="BG190" s="102"/>
    </row>
    <row r="191" spans="1:59">
      <c r="A191" s="73">
        <v>3</v>
      </c>
      <c r="B191" s="74"/>
      <c r="C191" s="75"/>
      <c r="D191" s="66" t="s">
        <v>51</v>
      </c>
      <c r="E191" s="6">
        <f>E192+E199</f>
        <v>0</v>
      </c>
      <c r="F191" s="6">
        <f t="shared" ref="F191:G191" si="124">F192+F199</f>
        <v>0</v>
      </c>
      <c r="G191" s="6">
        <f t="shared" si="124"/>
        <v>179570</v>
      </c>
      <c r="H191" s="6">
        <f t="shared" si="117"/>
        <v>179570</v>
      </c>
      <c r="I191" s="6">
        <f>I192+I199</f>
        <v>179570</v>
      </c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3"/>
      <c r="AK191" s="103"/>
      <c r="AL191" s="103"/>
      <c r="AM191" s="103"/>
      <c r="AN191" s="103"/>
      <c r="AO191" s="103"/>
      <c r="AP191" s="103"/>
      <c r="AQ191" s="103"/>
      <c r="AR191" s="103"/>
      <c r="AS191" s="103"/>
      <c r="AT191" s="103"/>
      <c r="AU191" s="103"/>
      <c r="AV191" s="103"/>
      <c r="AW191" s="103"/>
      <c r="AX191" s="103"/>
      <c r="AY191" s="103"/>
      <c r="AZ191" s="103"/>
      <c r="BA191" s="103"/>
      <c r="BB191" s="103"/>
      <c r="BC191" s="103"/>
      <c r="BD191" s="103"/>
      <c r="BE191" s="103"/>
      <c r="BF191" s="103"/>
      <c r="BG191" s="103"/>
    </row>
    <row r="192" spans="1:59" s="98" customFormat="1">
      <c r="A192" s="273">
        <v>31</v>
      </c>
      <c r="B192" s="274"/>
      <c r="C192" s="275"/>
      <c r="D192" s="272" t="s">
        <v>52</v>
      </c>
      <c r="E192" s="221">
        <f>E193+E195+E197</f>
        <v>0</v>
      </c>
      <c r="F192" s="221">
        <f t="shared" ref="F192:G192" si="125">F193+F195+F197</f>
        <v>0</v>
      </c>
      <c r="G192" s="221">
        <f t="shared" si="125"/>
        <v>170900</v>
      </c>
      <c r="H192" s="221">
        <f t="shared" si="117"/>
        <v>170900</v>
      </c>
      <c r="I192" s="221">
        <f>I193+I195+I197</f>
        <v>170900</v>
      </c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  <c r="AR192" s="104"/>
      <c r="AS192" s="104"/>
      <c r="AT192" s="104"/>
      <c r="AU192" s="104"/>
      <c r="AV192" s="104"/>
      <c r="AW192" s="104"/>
      <c r="AX192" s="104"/>
      <c r="AY192" s="104"/>
      <c r="AZ192" s="104"/>
      <c r="BA192" s="104"/>
      <c r="BB192" s="104"/>
      <c r="BC192" s="104"/>
      <c r="BD192" s="104"/>
      <c r="BE192" s="104"/>
      <c r="BF192" s="104"/>
      <c r="BG192" s="104"/>
    </row>
    <row r="193" spans="1:59" s="98" customFormat="1" hidden="1">
      <c r="A193" s="277">
        <v>311</v>
      </c>
      <c r="B193" s="278"/>
      <c r="C193" s="279"/>
      <c r="D193" s="234" t="s">
        <v>53</v>
      </c>
      <c r="E193" s="223">
        <f>E194</f>
        <v>0</v>
      </c>
      <c r="F193" s="223">
        <f t="shared" ref="F193:G193" si="126">F194</f>
        <v>0</v>
      </c>
      <c r="G193" s="223">
        <f t="shared" si="126"/>
        <v>138890</v>
      </c>
      <c r="H193" s="223">
        <f t="shared" si="117"/>
        <v>138890</v>
      </c>
      <c r="I193" s="223">
        <f>I194</f>
        <v>138890</v>
      </c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</row>
    <row r="194" spans="1:59" s="98" customFormat="1" hidden="1">
      <c r="A194" s="280">
        <v>3111</v>
      </c>
      <c r="B194" s="281"/>
      <c r="C194" s="282"/>
      <c r="D194" s="235" t="s">
        <v>54</v>
      </c>
      <c r="E194" s="226">
        <v>0</v>
      </c>
      <c r="F194" s="226">
        <v>0</v>
      </c>
      <c r="G194" s="226">
        <v>138890</v>
      </c>
      <c r="H194" s="226">
        <f t="shared" si="117"/>
        <v>138890</v>
      </c>
      <c r="I194" s="226">
        <f t="shared" si="117"/>
        <v>138890</v>
      </c>
    </row>
    <row r="195" spans="1:59" s="98" customFormat="1" hidden="1">
      <c r="A195" s="277">
        <v>312</v>
      </c>
      <c r="B195" s="278"/>
      <c r="C195" s="279"/>
      <c r="D195" s="234" t="s">
        <v>55</v>
      </c>
      <c r="E195" s="223">
        <f>E196</f>
        <v>0</v>
      </c>
      <c r="F195" s="223">
        <f t="shared" ref="F195:G195" si="127">F196</f>
        <v>0</v>
      </c>
      <c r="G195" s="223">
        <f t="shared" si="127"/>
        <v>9060</v>
      </c>
      <c r="H195" s="223">
        <f t="shared" si="117"/>
        <v>9060</v>
      </c>
      <c r="I195" s="223">
        <f>I196</f>
        <v>9060</v>
      </c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</row>
    <row r="196" spans="1:59" s="98" customFormat="1" hidden="1">
      <c r="A196" s="280">
        <v>3121</v>
      </c>
      <c r="B196" s="281"/>
      <c r="C196" s="282"/>
      <c r="D196" s="235" t="s">
        <v>55</v>
      </c>
      <c r="E196" s="226">
        <v>0</v>
      </c>
      <c r="F196" s="226">
        <v>0</v>
      </c>
      <c r="G196" s="226">
        <v>9060</v>
      </c>
      <c r="H196" s="226">
        <f t="shared" si="117"/>
        <v>9060</v>
      </c>
      <c r="I196" s="226">
        <f t="shared" si="117"/>
        <v>9060</v>
      </c>
      <c r="K196" s="106"/>
    </row>
    <row r="197" spans="1:59" s="98" customFormat="1" hidden="1">
      <c r="A197" s="277">
        <v>313</v>
      </c>
      <c r="B197" s="278"/>
      <c r="C197" s="279"/>
      <c r="D197" s="234" t="s">
        <v>56</v>
      </c>
      <c r="E197" s="223">
        <f>E198</f>
        <v>0</v>
      </c>
      <c r="F197" s="223">
        <f t="shared" ref="F197:G197" si="128">F198</f>
        <v>0</v>
      </c>
      <c r="G197" s="223">
        <f t="shared" si="128"/>
        <v>22950</v>
      </c>
      <c r="H197" s="223">
        <f t="shared" si="117"/>
        <v>22950</v>
      </c>
      <c r="I197" s="223">
        <f>I198</f>
        <v>22950</v>
      </c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</row>
    <row r="198" spans="1:59" s="98" customFormat="1" ht="26.25" hidden="1">
      <c r="A198" s="280">
        <v>3132</v>
      </c>
      <c r="B198" s="281"/>
      <c r="C198" s="282"/>
      <c r="D198" s="235" t="s">
        <v>57</v>
      </c>
      <c r="E198" s="226">
        <v>0</v>
      </c>
      <c r="F198" s="226">
        <v>0</v>
      </c>
      <c r="G198" s="226">
        <v>22950</v>
      </c>
      <c r="H198" s="226">
        <f t="shared" ref="H198:I198" si="129">G198</f>
        <v>22950</v>
      </c>
      <c r="I198" s="226">
        <f t="shared" si="129"/>
        <v>22950</v>
      </c>
    </row>
    <row r="199" spans="1:59" s="98" customFormat="1">
      <c r="A199" s="273">
        <v>32</v>
      </c>
      <c r="B199" s="274"/>
      <c r="C199" s="275"/>
      <c r="D199" s="272" t="s">
        <v>61</v>
      </c>
      <c r="E199" s="221">
        <f>E200</f>
        <v>0</v>
      </c>
      <c r="F199" s="221">
        <f t="shared" ref="F199" si="130">F200</f>
        <v>0</v>
      </c>
      <c r="G199" s="221">
        <f>G200+G204</f>
        <v>8670</v>
      </c>
      <c r="H199" s="221">
        <f t="shared" ref="H199" si="131">H200+H204</f>
        <v>8670</v>
      </c>
      <c r="I199" s="221">
        <f>I200+I204</f>
        <v>8670</v>
      </c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04"/>
      <c r="AH199" s="104"/>
      <c r="AI199" s="104"/>
      <c r="AJ199" s="104"/>
      <c r="AK199" s="104"/>
      <c r="AL199" s="104"/>
      <c r="AM199" s="104"/>
      <c r="AN199" s="104"/>
      <c r="AO199" s="104"/>
      <c r="AP199" s="104"/>
      <c r="AQ199" s="104"/>
      <c r="AR199" s="104"/>
      <c r="AS199" s="104"/>
      <c r="AT199" s="104"/>
      <c r="AU199" s="104"/>
      <c r="AV199" s="104"/>
      <c r="AW199" s="104"/>
      <c r="AX199" s="104"/>
      <c r="AY199" s="104"/>
      <c r="AZ199" s="104"/>
      <c r="BA199" s="104"/>
      <c r="BB199" s="104"/>
      <c r="BC199" s="104"/>
      <c r="BD199" s="104"/>
      <c r="BE199" s="104"/>
      <c r="BF199" s="104"/>
      <c r="BG199" s="104"/>
    </row>
    <row r="200" spans="1:59" hidden="1">
      <c r="A200" s="33">
        <v>321</v>
      </c>
      <c r="B200" s="76"/>
      <c r="C200" s="77"/>
      <c r="D200" s="24" t="s">
        <v>62</v>
      </c>
      <c r="E200" s="10">
        <f>SUM(E201:E203)</f>
        <v>0</v>
      </c>
      <c r="F200" s="10">
        <f t="shared" ref="F200:I200" si="132">SUM(F201:F203)</f>
        <v>0</v>
      </c>
      <c r="G200" s="10">
        <f t="shared" si="132"/>
        <v>7660</v>
      </c>
      <c r="H200" s="10">
        <f t="shared" si="132"/>
        <v>7660</v>
      </c>
      <c r="I200" s="10">
        <f t="shared" si="132"/>
        <v>7660</v>
      </c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</row>
    <row r="201" spans="1:59" hidden="1">
      <c r="A201" s="78">
        <v>3211</v>
      </c>
      <c r="B201" s="79"/>
      <c r="C201" s="80"/>
      <c r="D201" s="25" t="s">
        <v>63</v>
      </c>
      <c r="E201" s="12">
        <v>0</v>
      </c>
      <c r="F201" s="12">
        <v>0</v>
      </c>
      <c r="G201" s="12">
        <v>610</v>
      </c>
      <c r="H201" s="12">
        <f t="shared" ref="H201:I212" si="133">G201</f>
        <v>610</v>
      </c>
      <c r="I201" s="12">
        <f t="shared" si="133"/>
        <v>610</v>
      </c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  <c r="AR201" s="98"/>
      <c r="AS201" s="98"/>
      <c r="AT201" s="98"/>
      <c r="AU201" s="98"/>
      <c r="AV201" s="98"/>
      <c r="AW201" s="98"/>
      <c r="AX201" s="98"/>
      <c r="AY201" s="98"/>
      <c r="AZ201" s="98"/>
      <c r="BA201" s="98"/>
      <c r="BB201" s="98"/>
      <c r="BC201" s="98"/>
      <c r="BD201" s="98"/>
      <c r="BE201" s="98"/>
      <c r="BF201" s="98"/>
      <c r="BG201" s="98"/>
    </row>
    <row r="202" spans="1:59" ht="26.25" hidden="1">
      <c r="A202" s="78">
        <v>3212</v>
      </c>
      <c r="B202" s="79"/>
      <c r="C202" s="80"/>
      <c r="D202" s="25" t="s">
        <v>161</v>
      </c>
      <c r="E202" s="12">
        <v>0</v>
      </c>
      <c r="F202" s="12">
        <v>0</v>
      </c>
      <c r="G202" s="12">
        <v>6040</v>
      </c>
      <c r="H202" s="12">
        <f t="shared" si="133"/>
        <v>6040</v>
      </c>
      <c r="I202" s="12">
        <f t="shared" si="133"/>
        <v>6040</v>
      </c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  <c r="AR202" s="98"/>
      <c r="AS202" s="98"/>
      <c r="AT202" s="98"/>
      <c r="AU202" s="98"/>
      <c r="AV202" s="98"/>
      <c r="AW202" s="98"/>
      <c r="AX202" s="98"/>
      <c r="AY202" s="98"/>
      <c r="AZ202" s="98"/>
      <c r="BA202" s="98"/>
      <c r="BB202" s="98"/>
      <c r="BC202" s="98"/>
      <c r="BD202" s="98"/>
      <c r="BE202" s="98"/>
      <c r="BF202" s="98"/>
      <c r="BG202" s="98"/>
    </row>
    <row r="203" spans="1:59" hidden="1">
      <c r="A203" s="78">
        <v>3213</v>
      </c>
      <c r="B203" s="79"/>
      <c r="C203" s="80"/>
      <c r="D203" s="30" t="s">
        <v>65</v>
      </c>
      <c r="E203" s="12">
        <v>0</v>
      </c>
      <c r="F203" s="12">
        <v>0</v>
      </c>
      <c r="G203" s="12">
        <v>1010</v>
      </c>
      <c r="H203" s="12">
        <f t="shared" si="133"/>
        <v>1010</v>
      </c>
      <c r="I203" s="12">
        <f t="shared" si="133"/>
        <v>1010</v>
      </c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  <c r="AR203" s="98"/>
      <c r="AS203" s="98"/>
      <c r="AT203" s="98"/>
      <c r="AU203" s="98"/>
      <c r="AV203" s="98"/>
      <c r="AW203" s="98"/>
      <c r="AX203" s="98"/>
      <c r="AY203" s="98"/>
      <c r="AZ203" s="98"/>
      <c r="BA203" s="98"/>
      <c r="BB203" s="98"/>
      <c r="BC203" s="98"/>
      <c r="BD203" s="98"/>
      <c r="BE203" s="98"/>
      <c r="BF203" s="98"/>
      <c r="BG203" s="98"/>
    </row>
    <row r="204" spans="1:59" hidden="1">
      <c r="A204" s="57">
        <v>323</v>
      </c>
      <c r="B204" s="58"/>
      <c r="C204" s="59"/>
      <c r="D204" s="29" t="s">
        <v>74</v>
      </c>
      <c r="E204" s="10">
        <f>SUM(E205:E212)</f>
        <v>0</v>
      </c>
      <c r="F204" s="10">
        <f t="shared" ref="F204:G204" si="134">SUM(F205:F212)</f>
        <v>0</v>
      </c>
      <c r="G204" s="10">
        <f t="shared" si="134"/>
        <v>1010</v>
      </c>
      <c r="H204" s="10">
        <f t="shared" si="133"/>
        <v>1010</v>
      </c>
      <c r="I204" s="10">
        <f>SUM(I205:I212)</f>
        <v>1010</v>
      </c>
      <c r="J204" s="105"/>
      <c r="K204" s="105"/>
      <c r="L204" s="111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</row>
    <row r="205" spans="1:59" hidden="1">
      <c r="A205" s="60">
        <v>3231</v>
      </c>
      <c r="B205" s="61"/>
      <c r="C205" s="62"/>
      <c r="D205" s="30" t="s">
        <v>75</v>
      </c>
      <c r="E205" s="12">
        <v>0</v>
      </c>
      <c r="F205" s="12">
        <v>0</v>
      </c>
      <c r="G205" s="12">
        <v>0</v>
      </c>
      <c r="H205" s="12">
        <f t="shared" si="133"/>
        <v>0</v>
      </c>
      <c r="I205" s="12">
        <f t="shared" ref="I205:I212" si="135">G205</f>
        <v>0</v>
      </c>
      <c r="J205" s="98"/>
      <c r="K205" s="98"/>
      <c r="L205" s="106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  <c r="AR205" s="98"/>
      <c r="AS205" s="98"/>
      <c r="AT205" s="98"/>
      <c r="AU205" s="98"/>
      <c r="AV205" s="98"/>
      <c r="AW205" s="98"/>
      <c r="AX205" s="98"/>
      <c r="AY205" s="98"/>
      <c r="AZ205" s="98"/>
      <c r="BA205" s="98"/>
      <c r="BB205" s="98"/>
      <c r="BC205" s="98"/>
      <c r="BD205" s="98"/>
      <c r="BE205" s="98"/>
      <c r="BF205" s="98"/>
      <c r="BG205" s="98"/>
    </row>
    <row r="206" spans="1:59" hidden="1">
      <c r="A206" s="60">
        <v>3233</v>
      </c>
      <c r="B206" s="61"/>
      <c r="C206" s="62"/>
      <c r="D206" s="30" t="s">
        <v>77</v>
      </c>
      <c r="E206" s="12">
        <v>0</v>
      </c>
      <c r="F206" s="12">
        <v>0</v>
      </c>
      <c r="G206" s="12">
        <v>0</v>
      </c>
      <c r="H206" s="12">
        <f t="shared" si="133"/>
        <v>0</v>
      </c>
      <c r="I206" s="12">
        <f t="shared" si="135"/>
        <v>0</v>
      </c>
      <c r="J206" s="98"/>
      <c r="K206" s="98"/>
      <c r="L206" s="106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  <c r="AR206" s="98"/>
      <c r="AS206" s="98"/>
      <c r="AT206" s="98"/>
      <c r="AU206" s="98"/>
      <c r="AV206" s="98"/>
      <c r="AW206" s="98"/>
      <c r="AX206" s="98"/>
      <c r="AY206" s="98"/>
      <c r="AZ206" s="98"/>
      <c r="BA206" s="98"/>
      <c r="BB206" s="98"/>
      <c r="BC206" s="98"/>
      <c r="BD206" s="98"/>
      <c r="BE206" s="98"/>
      <c r="BF206" s="98"/>
      <c r="BG206" s="98"/>
    </row>
    <row r="207" spans="1:59" hidden="1">
      <c r="A207" s="60">
        <v>3234</v>
      </c>
      <c r="B207" s="61"/>
      <c r="C207" s="62"/>
      <c r="D207" s="30" t="s">
        <v>78</v>
      </c>
      <c r="E207" s="12">
        <v>0</v>
      </c>
      <c r="F207" s="12">
        <v>0</v>
      </c>
      <c r="G207" s="12">
        <v>0</v>
      </c>
      <c r="H207" s="12">
        <f t="shared" si="133"/>
        <v>0</v>
      </c>
      <c r="I207" s="12">
        <f t="shared" si="135"/>
        <v>0</v>
      </c>
      <c r="J207" s="98"/>
      <c r="K207" s="98"/>
      <c r="L207" s="106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  <c r="AR207" s="98"/>
      <c r="AS207" s="98"/>
      <c r="AT207" s="98"/>
      <c r="AU207" s="98"/>
      <c r="AV207" s="98"/>
      <c r="AW207" s="98"/>
      <c r="AX207" s="98"/>
      <c r="AY207" s="98"/>
      <c r="AZ207" s="98"/>
      <c r="BA207" s="98"/>
      <c r="BB207" s="98"/>
      <c r="BC207" s="98"/>
      <c r="BD207" s="98"/>
      <c r="BE207" s="98"/>
      <c r="BF207" s="98"/>
      <c r="BG207" s="98"/>
    </row>
    <row r="208" spans="1:59" hidden="1">
      <c r="A208" s="60">
        <v>3235</v>
      </c>
      <c r="B208" s="61"/>
      <c r="C208" s="62"/>
      <c r="D208" s="30" t="s">
        <v>79</v>
      </c>
      <c r="E208" s="12">
        <v>0</v>
      </c>
      <c r="F208" s="12">
        <v>0</v>
      </c>
      <c r="G208" s="12">
        <v>0</v>
      </c>
      <c r="H208" s="12">
        <f t="shared" si="133"/>
        <v>0</v>
      </c>
      <c r="I208" s="12">
        <f t="shared" si="135"/>
        <v>0</v>
      </c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  <c r="AR208" s="98"/>
      <c r="AS208" s="98"/>
      <c r="AT208" s="98"/>
      <c r="AU208" s="98"/>
      <c r="AV208" s="98"/>
      <c r="AW208" s="98"/>
      <c r="AX208" s="98"/>
      <c r="AY208" s="98"/>
      <c r="AZ208" s="98"/>
      <c r="BA208" s="98"/>
      <c r="BB208" s="98"/>
      <c r="BC208" s="98"/>
      <c r="BD208" s="98"/>
      <c r="BE208" s="98"/>
      <c r="BF208" s="98"/>
      <c r="BG208" s="98"/>
    </row>
    <row r="209" spans="1:59" hidden="1">
      <c r="A209" s="60">
        <v>3236</v>
      </c>
      <c r="B209" s="61"/>
      <c r="C209" s="62"/>
      <c r="D209" s="30" t="s">
        <v>80</v>
      </c>
      <c r="E209" s="12">
        <v>0</v>
      </c>
      <c r="F209" s="12">
        <v>0</v>
      </c>
      <c r="G209" s="12">
        <v>1010</v>
      </c>
      <c r="H209" s="12">
        <f t="shared" si="133"/>
        <v>1010</v>
      </c>
      <c r="I209" s="12">
        <f t="shared" si="133"/>
        <v>1010</v>
      </c>
      <c r="J209" s="98"/>
      <c r="K209" s="98"/>
      <c r="L209" s="106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  <c r="AR209" s="98"/>
      <c r="AS209" s="98"/>
      <c r="AT209" s="98"/>
      <c r="AU209" s="98"/>
      <c r="AV209" s="98"/>
      <c r="AW209" s="98"/>
      <c r="AX209" s="98"/>
      <c r="AY209" s="98"/>
      <c r="AZ209" s="98"/>
      <c r="BA209" s="98"/>
      <c r="BB209" s="98"/>
      <c r="BC209" s="98"/>
      <c r="BD209" s="98"/>
      <c r="BE209" s="98"/>
      <c r="BF209" s="98"/>
      <c r="BG209" s="98"/>
    </row>
    <row r="210" spans="1:59" hidden="1">
      <c r="A210" s="60">
        <v>3237</v>
      </c>
      <c r="B210" s="61"/>
      <c r="C210" s="62"/>
      <c r="D210" s="30" t="s">
        <v>81</v>
      </c>
      <c r="E210" s="12">
        <v>0</v>
      </c>
      <c r="F210" s="12">
        <v>0</v>
      </c>
      <c r="G210" s="12">
        <v>0</v>
      </c>
      <c r="H210" s="12">
        <f t="shared" si="133"/>
        <v>0</v>
      </c>
      <c r="I210" s="12">
        <f t="shared" si="135"/>
        <v>0</v>
      </c>
      <c r="J210" s="98"/>
      <c r="K210" s="98"/>
      <c r="L210" s="106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  <c r="AR210" s="98"/>
      <c r="AS210" s="98"/>
      <c r="AT210" s="98"/>
      <c r="AU210" s="98"/>
      <c r="AV210" s="98"/>
      <c r="AW210" s="98"/>
      <c r="AX210" s="98"/>
      <c r="AY210" s="98"/>
      <c r="AZ210" s="98"/>
      <c r="BA210" s="98"/>
      <c r="BB210" s="98"/>
      <c r="BC210" s="98"/>
      <c r="BD210" s="98"/>
      <c r="BE210" s="98"/>
      <c r="BF210" s="98"/>
      <c r="BG210" s="98"/>
    </row>
    <row r="211" spans="1:59" hidden="1">
      <c r="A211" s="60">
        <v>3238</v>
      </c>
      <c r="B211" s="61"/>
      <c r="C211" s="62"/>
      <c r="D211" s="30" t="s">
        <v>82</v>
      </c>
      <c r="E211" s="12">
        <v>0</v>
      </c>
      <c r="F211" s="12">
        <v>0</v>
      </c>
      <c r="G211" s="12">
        <v>0</v>
      </c>
      <c r="H211" s="12">
        <f t="shared" si="133"/>
        <v>0</v>
      </c>
      <c r="I211" s="12">
        <f t="shared" si="135"/>
        <v>0</v>
      </c>
      <c r="J211" s="98"/>
      <c r="K211" s="98"/>
      <c r="L211" s="106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  <c r="AR211" s="98"/>
      <c r="AS211" s="98"/>
      <c r="AT211" s="98"/>
      <c r="AU211" s="98"/>
      <c r="AV211" s="98"/>
      <c r="AW211" s="98"/>
      <c r="AX211" s="98"/>
      <c r="AY211" s="98"/>
      <c r="AZ211" s="98"/>
      <c r="BA211" s="98"/>
      <c r="BB211" s="98"/>
      <c r="BC211" s="98"/>
      <c r="BD211" s="98"/>
      <c r="BE211" s="98"/>
      <c r="BF211" s="98"/>
      <c r="BG211" s="98"/>
    </row>
    <row r="212" spans="1:59" hidden="1">
      <c r="A212" s="60">
        <v>3239</v>
      </c>
      <c r="B212" s="61"/>
      <c r="C212" s="62"/>
      <c r="D212" s="30" t="s">
        <v>83</v>
      </c>
      <c r="E212" s="12">
        <v>0</v>
      </c>
      <c r="F212" s="12">
        <v>0</v>
      </c>
      <c r="G212" s="12">
        <v>0</v>
      </c>
      <c r="H212" s="12">
        <f t="shared" si="133"/>
        <v>0</v>
      </c>
      <c r="I212" s="12">
        <f t="shared" si="135"/>
        <v>0</v>
      </c>
      <c r="J212" s="98"/>
      <c r="K212" s="98"/>
      <c r="L212" s="106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  <c r="AR212" s="98"/>
      <c r="AS212" s="98"/>
      <c r="AT212" s="98"/>
      <c r="AU212" s="98"/>
      <c r="AV212" s="98"/>
      <c r="AW212" s="98"/>
      <c r="AX212" s="98"/>
      <c r="AY212" s="98"/>
      <c r="AZ212" s="98"/>
      <c r="BA212" s="98"/>
      <c r="BB212" s="98"/>
      <c r="BC212" s="98"/>
      <c r="BD212" s="98"/>
      <c r="BE212" s="98"/>
      <c r="BF212" s="98"/>
      <c r="BG212" s="98"/>
    </row>
    <row r="213" spans="1:59" ht="15" customHeight="1">
      <c r="A213" s="324" t="s">
        <v>317</v>
      </c>
      <c r="B213" s="324"/>
      <c r="C213" s="324"/>
      <c r="D213" s="55" t="s">
        <v>315</v>
      </c>
      <c r="E213" s="14">
        <f>E214</f>
        <v>0</v>
      </c>
      <c r="F213" s="14">
        <f t="shared" ref="F213" si="136">F214</f>
        <v>0</v>
      </c>
      <c r="G213" s="14">
        <f t="shared" ref="G213" si="137">G214</f>
        <v>31700</v>
      </c>
      <c r="H213" s="14">
        <f t="shared" ref="H213" si="138">H214</f>
        <v>31700</v>
      </c>
      <c r="I213" s="14">
        <f t="shared" ref="I213" si="139">I214</f>
        <v>31700</v>
      </c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  <c r="AA213" s="102"/>
      <c r="AB213" s="102"/>
      <c r="AC213" s="102"/>
      <c r="AD213" s="102"/>
      <c r="AE213" s="102"/>
      <c r="AF213" s="102"/>
      <c r="AG213" s="102"/>
      <c r="AH213" s="102"/>
      <c r="AI213" s="102"/>
      <c r="AJ213" s="102"/>
      <c r="AK213" s="102"/>
      <c r="AL213" s="102"/>
      <c r="AM213" s="102"/>
      <c r="AN213" s="102"/>
      <c r="AO213" s="102"/>
      <c r="AP213" s="102"/>
      <c r="AQ213" s="102"/>
      <c r="AR213" s="102"/>
      <c r="AS213" s="102"/>
      <c r="AT213" s="102"/>
      <c r="AU213" s="102"/>
      <c r="AV213" s="102"/>
      <c r="AW213" s="102"/>
      <c r="AX213" s="102"/>
      <c r="AY213" s="102"/>
      <c r="AZ213" s="102"/>
      <c r="BA213" s="102"/>
      <c r="BB213" s="102"/>
      <c r="BC213" s="102"/>
      <c r="BD213" s="102"/>
      <c r="BE213" s="102"/>
      <c r="BF213" s="102"/>
      <c r="BG213" s="102"/>
    </row>
    <row r="214" spans="1:59">
      <c r="A214" s="73">
        <v>3</v>
      </c>
      <c r="B214" s="74"/>
      <c r="C214" s="75"/>
      <c r="D214" s="66" t="s">
        <v>51</v>
      </c>
      <c r="E214" s="6">
        <f>E215+E222</f>
        <v>0</v>
      </c>
      <c r="F214" s="6">
        <f t="shared" ref="F214:G214" si="140">F215+F222</f>
        <v>0</v>
      </c>
      <c r="G214" s="6">
        <f t="shared" si="140"/>
        <v>31700</v>
      </c>
      <c r="H214" s="6">
        <f t="shared" ref="H214:I221" si="141">G214</f>
        <v>31700</v>
      </c>
      <c r="I214" s="6">
        <f>I215+I222</f>
        <v>31700</v>
      </c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  <c r="AB214" s="103"/>
      <c r="AC214" s="103"/>
      <c r="AD214" s="103"/>
      <c r="AE214" s="103"/>
      <c r="AF214" s="103"/>
      <c r="AG214" s="103"/>
      <c r="AH214" s="103"/>
      <c r="AI214" s="103"/>
      <c r="AJ214" s="103"/>
      <c r="AK214" s="103"/>
      <c r="AL214" s="103"/>
      <c r="AM214" s="103"/>
      <c r="AN214" s="103"/>
      <c r="AO214" s="103"/>
      <c r="AP214" s="103"/>
      <c r="AQ214" s="103"/>
      <c r="AR214" s="103"/>
      <c r="AS214" s="103"/>
      <c r="AT214" s="103"/>
      <c r="AU214" s="103"/>
      <c r="AV214" s="103"/>
      <c r="AW214" s="103"/>
      <c r="AX214" s="103"/>
      <c r="AY214" s="103"/>
      <c r="AZ214" s="103"/>
      <c r="BA214" s="103"/>
      <c r="BB214" s="103"/>
      <c r="BC214" s="103"/>
      <c r="BD214" s="103"/>
      <c r="BE214" s="103"/>
      <c r="BF214" s="103"/>
      <c r="BG214" s="103"/>
    </row>
    <row r="215" spans="1:59" s="98" customFormat="1">
      <c r="A215" s="273">
        <v>31</v>
      </c>
      <c r="B215" s="274"/>
      <c r="C215" s="275"/>
      <c r="D215" s="272" t="s">
        <v>52</v>
      </c>
      <c r="E215" s="221">
        <f>E216+E218+E220</f>
        <v>0</v>
      </c>
      <c r="F215" s="221">
        <f t="shared" ref="F215:G215" si="142">F216+F218+F220</f>
        <v>0</v>
      </c>
      <c r="G215" s="221">
        <f t="shared" si="142"/>
        <v>30160</v>
      </c>
      <c r="H215" s="221">
        <f t="shared" si="141"/>
        <v>30160</v>
      </c>
      <c r="I215" s="221">
        <f>I216+I218+I220</f>
        <v>30160</v>
      </c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04"/>
      <c r="AD215" s="104"/>
      <c r="AE215" s="104"/>
      <c r="AF215" s="104"/>
      <c r="AG215" s="104"/>
      <c r="AH215" s="104"/>
      <c r="AI215" s="104"/>
      <c r="AJ215" s="104"/>
      <c r="AK215" s="104"/>
      <c r="AL215" s="104"/>
      <c r="AM215" s="104"/>
      <c r="AN215" s="104"/>
      <c r="AO215" s="104"/>
      <c r="AP215" s="104"/>
      <c r="AQ215" s="104"/>
      <c r="AR215" s="104"/>
      <c r="AS215" s="104"/>
      <c r="AT215" s="104"/>
      <c r="AU215" s="104"/>
      <c r="AV215" s="104"/>
      <c r="AW215" s="104"/>
      <c r="AX215" s="104"/>
      <c r="AY215" s="104"/>
      <c r="AZ215" s="104"/>
      <c r="BA215" s="104"/>
      <c r="BB215" s="104"/>
      <c r="BC215" s="104"/>
      <c r="BD215" s="104"/>
      <c r="BE215" s="104"/>
      <c r="BF215" s="104"/>
      <c r="BG215" s="104"/>
    </row>
    <row r="216" spans="1:59" s="98" customFormat="1" hidden="1">
      <c r="A216" s="277">
        <v>311</v>
      </c>
      <c r="B216" s="278"/>
      <c r="C216" s="279"/>
      <c r="D216" s="234" t="s">
        <v>53</v>
      </c>
      <c r="E216" s="223">
        <f>E217</f>
        <v>0</v>
      </c>
      <c r="F216" s="223">
        <f t="shared" ref="F216:G216" si="143">F217</f>
        <v>0</v>
      </c>
      <c r="G216" s="223">
        <f t="shared" si="143"/>
        <v>24510</v>
      </c>
      <c r="H216" s="223">
        <f t="shared" si="141"/>
        <v>24510</v>
      </c>
      <c r="I216" s="223">
        <f>I217</f>
        <v>24510</v>
      </c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  <c r="AA216" s="105"/>
      <c r="AB216" s="105"/>
      <c r="AC216" s="105"/>
      <c r="AD216" s="105"/>
      <c r="AE216" s="105"/>
      <c r="AF216" s="105"/>
      <c r="AG216" s="105"/>
      <c r="AH216" s="105"/>
      <c r="AI216" s="105"/>
      <c r="AJ216" s="105"/>
      <c r="AK216" s="105"/>
      <c r="AL216" s="105"/>
      <c r="AM216" s="105"/>
      <c r="AN216" s="105"/>
      <c r="AO216" s="105"/>
      <c r="AP216" s="105"/>
      <c r="AQ216" s="105"/>
      <c r="AR216" s="105"/>
      <c r="AS216" s="105"/>
      <c r="AT216" s="105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</row>
    <row r="217" spans="1:59" s="98" customFormat="1" hidden="1">
      <c r="A217" s="280">
        <v>3111</v>
      </c>
      <c r="B217" s="281"/>
      <c r="C217" s="282"/>
      <c r="D217" s="235" t="s">
        <v>54</v>
      </c>
      <c r="E217" s="226">
        <v>0</v>
      </c>
      <c r="F217" s="226">
        <v>0</v>
      </c>
      <c r="G217" s="226">
        <v>24510</v>
      </c>
      <c r="H217" s="226">
        <f t="shared" si="141"/>
        <v>24510</v>
      </c>
      <c r="I217" s="226">
        <f t="shared" si="141"/>
        <v>24510</v>
      </c>
    </row>
    <row r="218" spans="1:59" s="98" customFormat="1" hidden="1">
      <c r="A218" s="277">
        <v>312</v>
      </c>
      <c r="B218" s="278"/>
      <c r="C218" s="279"/>
      <c r="D218" s="234" t="s">
        <v>55</v>
      </c>
      <c r="E218" s="223">
        <f>E219</f>
        <v>0</v>
      </c>
      <c r="F218" s="223">
        <f t="shared" ref="F218:G218" si="144">F219</f>
        <v>0</v>
      </c>
      <c r="G218" s="223">
        <f t="shared" si="144"/>
        <v>1600</v>
      </c>
      <c r="H218" s="223">
        <f t="shared" si="141"/>
        <v>1600</v>
      </c>
      <c r="I218" s="223">
        <f>I219</f>
        <v>1600</v>
      </c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5"/>
      <c r="AD218" s="105"/>
      <c r="AE218" s="105"/>
      <c r="AF218" s="105"/>
      <c r="AG218" s="105"/>
      <c r="AH218" s="105"/>
      <c r="AI218" s="105"/>
      <c r="AJ218" s="105"/>
      <c r="AK218" s="105"/>
      <c r="AL218" s="105"/>
      <c r="AM218" s="105"/>
      <c r="AN218" s="105"/>
      <c r="AO218" s="105"/>
      <c r="AP218" s="105"/>
      <c r="AQ218" s="105"/>
      <c r="AR218" s="105"/>
      <c r="AS218" s="105"/>
      <c r="AT218" s="105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</row>
    <row r="219" spans="1:59" s="98" customFormat="1" hidden="1">
      <c r="A219" s="280">
        <v>3121</v>
      </c>
      <c r="B219" s="281"/>
      <c r="C219" s="282"/>
      <c r="D219" s="235" t="s">
        <v>55</v>
      </c>
      <c r="E219" s="226">
        <v>0</v>
      </c>
      <c r="F219" s="226">
        <v>0</v>
      </c>
      <c r="G219" s="226">
        <v>1600</v>
      </c>
      <c r="H219" s="226">
        <f t="shared" si="141"/>
        <v>1600</v>
      </c>
      <c r="I219" s="226">
        <f t="shared" si="141"/>
        <v>1600</v>
      </c>
      <c r="K219" s="106"/>
    </row>
    <row r="220" spans="1:59" s="98" customFormat="1" hidden="1">
      <c r="A220" s="277">
        <v>313</v>
      </c>
      <c r="B220" s="278"/>
      <c r="C220" s="279"/>
      <c r="D220" s="234" t="s">
        <v>56</v>
      </c>
      <c r="E220" s="223">
        <f>E221</f>
        <v>0</v>
      </c>
      <c r="F220" s="223">
        <f t="shared" ref="F220:G220" si="145">F221</f>
        <v>0</v>
      </c>
      <c r="G220" s="223">
        <f t="shared" si="145"/>
        <v>4050</v>
      </c>
      <c r="H220" s="223">
        <f t="shared" si="141"/>
        <v>4050</v>
      </c>
      <c r="I220" s="223">
        <f>I221</f>
        <v>4050</v>
      </c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5"/>
      <c r="AD220" s="105"/>
      <c r="AE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5"/>
      <c r="AP220" s="105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5"/>
      <c r="BB220" s="105"/>
      <c r="BC220" s="105"/>
      <c r="BD220" s="105"/>
      <c r="BE220" s="105"/>
      <c r="BF220" s="105"/>
      <c r="BG220" s="105"/>
    </row>
    <row r="221" spans="1:59" s="98" customFormat="1" ht="26.25" hidden="1">
      <c r="A221" s="280">
        <v>3132</v>
      </c>
      <c r="B221" s="281"/>
      <c r="C221" s="282"/>
      <c r="D221" s="235" t="s">
        <v>57</v>
      </c>
      <c r="E221" s="226">
        <v>0</v>
      </c>
      <c r="F221" s="226">
        <v>0</v>
      </c>
      <c r="G221" s="226">
        <v>4050</v>
      </c>
      <c r="H221" s="226">
        <f t="shared" si="141"/>
        <v>4050</v>
      </c>
      <c r="I221" s="226">
        <f t="shared" si="141"/>
        <v>4050</v>
      </c>
    </row>
    <row r="222" spans="1:59" s="98" customFormat="1">
      <c r="A222" s="273">
        <v>32</v>
      </c>
      <c r="B222" s="274"/>
      <c r="C222" s="275"/>
      <c r="D222" s="272" t="s">
        <v>61</v>
      </c>
      <c r="E222" s="221">
        <f>E223</f>
        <v>0</v>
      </c>
      <c r="F222" s="221">
        <f t="shared" ref="F222" si="146">F223</f>
        <v>0</v>
      </c>
      <c r="G222" s="221">
        <f>G223+G227</f>
        <v>1540</v>
      </c>
      <c r="H222" s="221">
        <f t="shared" ref="H222" si="147">H223+H227</f>
        <v>1540</v>
      </c>
      <c r="I222" s="221">
        <f>I223+I227</f>
        <v>1540</v>
      </c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  <c r="AG222" s="104"/>
      <c r="AH222" s="104"/>
      <c r="AI222" s="104"/>
      <c r="AJ222" s="104"/>
      <c r="AK222" s="104"/>
      <c r="AL222" s="104"/>
      <c r="AM222" s="104"/>
      <c r="AN222" s="104"/>
      <c r="AO222" s="104"/>
      <c r="AP222" s="104"/>
      <c r="AQ222" s="104"/>
      <c r="AR222" s="104"/>
      <c r="AS222" s="104"/>
      <c r="AT222" s="104"/>
      <c r="AU222" s="104"/>
      <c r="AV222" s="104"/>
      <c r="AW222" s="104"/>
      <c r="AX222" s="104"/>
      <c r="AY222" s="104"/>
      <c r="AZ222" s="104"/>
      <c r="BA222" s="104"/>
      <c r="BB222" s="104"/>
      <c r="BC222" s="104"/>
      <c r="BD222" s="104"/>
      <c r="BE222" s="104"/>
      <c r="BF222" s="104"/>
      <c r="BG222" s="104"/>
    </row>
    <row r="223" spans="1:59" hidden="1">
      <c r="A223" s="33">
        <v>321</v>
      </c>
      <c r="B223" s="76"/>
      <c r="C223" s="77"/>
      <c r="D223" s="24" t="s">
        <v>62</v>
      </c>
      <c r="E223" s="10">
        <f>SUM(E224:E226)</f>
        <v>0</v>
      </c>
      <c r="F223" s="10">
        <f t="shared" ref="F223:I223" si="148">SUM(F224:F226)</f>
        <v>0</v>
      </c>
      <c r="G223" s="10">
        <f t="shared" si="148"/>
        <v>1360</v>
      </c>
      <c r="H223" s="10">
        <f t="shared" si="148"/>
        <v>1360</v>
      </c>
      <c r="I223" s="10">
        <f t="shared" si="148"/>
        <v>1360</v>
      </c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5"/>
      <c r="AD223" s="105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5"/>
      <c r="AP223" s="105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</row>
    <row r="224" spans="1:59" hidden="1">
      <c r="A224" s="78">
        <v>3211</v>
      </c>
      <c r="B224" s="79"/>
      <c r="C224" s="80"/>
      <c r="D224" s="25" t="s">
        <v>63</v>
      </c>
      <c r="E224" s="12">
        <v>0</v>
      </c>
      <c r="F224" s="12">
        <v>0</v>
      </c>
      <c r="G224" s="12">
        <v>110</v>
      </c>
      <c r="H224" s="12">
        <f t="shared" ref="H224:I235" si="149">G224</f>
        <v>110</v>
      </c>
      <c r="I224" s="12">
        <f t="shared" si="149"/>
        <v>110</v>
      </c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  <c r="AA224" s="98"/>
      <c r="AB224" s="98"/>
      <c r="AC224" s="98"/>
      <c r="AD224" s="98"/>
      <c r="AE224" s="98"/>
      <c r="AF224" s="98"/>
      <c r="AG224" s="98"/>
      <c r="AH224" s="98"/>
      <c r="AI224" s="98"/>
      <c r="AJ224" s="98"/>
      <c r="AK224" s="98"/>
      <c r="AL224" s="98"/>
      <c r="AM224" s="98"/>
      <c r="AN224" s="98"/>
      <c r="AO224" s="98"/>
      <c r="AP224" s="98"/>
      <c r="AQ224" s="98"/>
      <c r="AR224" s="98"/>
      <c r="AS224" s="98"/>
      <c r="AT224" s="98"/>
      <c r="AU224" s="98"/>
      <c r="AV224" s="98"/>
      <c r="AW224" s="98"/>
      <c r="AX224" s="98"/>
      <c r="AY224" s="98"/>
      <c r="AZ224" s="98"/>
      <c r="BA224" s="98"/>
      <c r="BB224" s="98"/>
      <c r="BC224" s="98"/>
      <c r="BD224" s="98"/>
      <c r="BE224" s="98"/>
      <c r="BF224" s="98"/>
      <c r="BG224" s="98"/>
    </row>
    <row r="225" spans="1:59" ht="26.25" hidden="1">
      <c r="A225" s="78">
        <v>3212</v>
      </c>
      <c r="B225" s="79"/>
      <c r="C225" s="80"/>
      <c r="D225" s="25" t="s">
        <v>161</v>
      </c>
      <c r="E225" s="12">
        <v>0</v>
      </c>
      <c r="F225" s="12">
        <v>0</v>
      </c>
      <c r="G225" s="12">
        <v>1070</v>
      </c>
      <c r="H225" s="12">
        <f t="shared" si="149"/>
        <v>1070</v>
      </c>
      <c r="I225" s="12">
        <f t="shared" si="149"/>
        <v>1070</v>
      </c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  <c r="AB225" s="98"/>
      <c r="AC225" s="98"/>
      <c r="AD225" s="98"/>
      <c r="AE225" s="98"/>
      <c r="AF225" s="98"/>
      <c r="AG225" s="98"/>
      <c r="AH225" s="98"/>
      <c r="AI225" s="98"/>
      <c r="AJ225" s="98"/>
      <c r="AK225" s="98"/>
      <c r="AL225" s="98"/>
      <c r="AM225" s="98"/>
      <c r="AN225" s="98"/>
      <c r="AO225" s="98"/>
      <c r="AP225" s="98"/>
      <c r="AQ225" s="98"/>
      <c r="AR225" s="98"/>
      <c r="AS225" s="98"/>
      <c r="AT225" s="98"/>
      <c r="AU225" s="98"/>
      <c r="AV225" s="98"/>
      <c r="AW225" s="98"/>
      <c r="AX225" s="98"/>
      <c r="AY225" s="98"/>
      <c r="AZ225" s="98"/>
      <c r="BA225" s="98"/>
      <c r="BB225" s="98"/>
      <c r="BC225" s="98"/>
      <c r="BD225" s="98"/>
      <c r="BE225" s="98"/>
      <c r="BF225" s="98"/>
      <c r="BG225" s="98"/>
    </row>
    <row r="226" spans="1:59" hidden="1">
      <c r="A226" s="78">
        <v>3213</v>
      </c>
      <c r="B226" s="79"/>
      <c r="C226" s="80"/>
      <c r="D226" s="30" t="s">
        <v>65</v>
      </c>
      <c r="E226" s="12">
        <v>0</v>
      </c>
      <c r="F226" s="12">
        <v>0</v>
      </c>
      <c r="G226" s="12">
        <v>180</v>
      </c>
      <c r="H226" s="12">
        <f t="shared" si="149"/>
        <v>180</v>
      </c>
      <c r="I226" s="12">
        <f t="shared" si="149"/>
        <v>180</v>
      </c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  <c r="AA226" s="98"/>
      <c r="AB226" s="98"/>
      <c r="AC226" s="98"/>
      <c r="AD226" s="98"/>
      <c r="AE226" s="98"/>
      <c r="AF226" s="98"/>
      <c r="AG226" s="98"/>
      <c r="AH226" s="98"/>
      <c r="AI226" s="98"/>
      <c r="AJ226" s="98"/>
      <c r="AK226" s="98"/>
      <c r="AL226" s="98"/>
      <c r="AM226" s="98"/>
      <c r="AN226" s="98"/>
      <c r="AO226" s="98"/>
      <c r="AP226" s="98"/>
      <c r="AQ226" s="98"/>
      <c r="AR226" s="98"/>
      <c r="AS226" s="98"/>
      <c r="AT226" s="98"/>
      <c r="AU226" s="98"/>
      <c r="AV226" s="98"/>
      <c r="AW226" s="98"/>
      <c r="AX226" s="98"/>
      <c r="AY226" s="98"/>
      <c r="AZ226" s="98"/>
      <c r="BA226" s="98"/>
      <c r="BB226" s="98"/>
      <c r="BC226" s="98"/>
      <c r="BD226" s="98"/>
      <c r="BE226" s="98"/>
      <c r="BF226" s="98"/>
      <c r="BG226" s="98"/>
    </row>
    <row r="227" spans="1:59" hidden="1">
      <c r="A227" s="57">
        <v>323</v>
      </c>
      <c r="B227" s="58"/>
      <c r="C227" s="59"/>
      <c r="D227" s="29" t="s">
        <v>74</v>
      </c>
      <c r="E227" s="10">
        <f>SUM(E228:E235)</f>
        <v>0</v>
      </c>
      <c r="F227" s="10">
        <f t="shared" ref="F227:G227" si="150">SUM(F228:F235)</f>
        <v>0</v>
      </c>
      <c r="G227" s="10">
        <f t="shared" si="150"/>
        <v>180</v>
      </c>
      <c r="H227" s="10">
        <f t="shared" si="149"/>
        <v>180</v>
      </c>
      <c r="I227" s="10">
        <f>SUM(I228:I235)</f>
        <v>180</v>
      </c>
      <c r="J227" s="105"/>
      <c r="K227" s="105"/>
      <c r="L227" s="111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5"/>
      <c r="AD227" s="105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5"/>
      <c r="AP227" s="105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</row>
    <row r="228" spans="1:59" hidden="1">
      <c r="A228" s="60">
        <v>3231</v>
      </c>
      <c r="B228" s="61"/>
      <c r="C228" s="62"/>
      <c r="D228" s="30" t="s">
        <v>75</v>
      </c>
      <c r="E228" s="12">
        <v>0</v>
      </c>
      <c r="F228" s="12">
        <v>0</v>
      </c>
      <c r="G228" s="12">
        <v>0</v>
      </c>
      <c r="H228" s="12">
        <f t="shared" si="149"/>
        <v>0</v>
      </c>
      <c r="I228" s="12">
        <f t="shared" ref="I228:I231" si="151">G228</f>
        <v>0</v>
      </c>
      <c r="J228" s="98"/>
      <c r="K228" s="98"/>
      <c r="L228" s="106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  <c r="AA228" s="98"/>
      <c r="AB228" s="98"/>
      <c r="AC228" s="98"/>
      <c r="AD228" s="98"/>
      <c r="AE228" s="98"/>
      <c r="AF228" s="98"/>
      <c r="AG228" s="98"/>
      <c r="AH228" s="98"/>
      <c r="AI228" s="98"/>
      <c r="AJ228" s="98"/>
      <c r="AK228" s="98"/>
      <c r="AL228" s="98"/>
      <c r="AM228" s="98"/>
      <c r="AN228" s="98"/>
      <c r="AO228" s="98"/>
      <c r="AP228" s="98"/>
      <c r="AQ228" s="98"/>
      <c r="AR228" s="98"/>
      <c r="AS228" s="98"/>
      <c r="AT228" s="98"/>
      <c r="AU228" s="98"/>
      <c r="AV228" s="98"/>
      <c r="AW228" s="98"/>
      <c r="AX228" s="98"/>
      <c r="AY228" s="98"/>
      <c r="AZ228" s="98"/>
      <c r="BA228" s="98"/>
      <c r="BB228" s="98"/>
      <c r="BC228" s="98"/>
      <c r="BD228" s="98"/>
      <c r="BE228" s="98"/>
      <c r="BF228" s="98"/>
      <c r="BG228" s="98"/>
    </row>
    <row r="229" spans="1:59" hidden="1">
      <c r="A229" s="60">
        <v>3233</v>
      </c>
      <c r="B229" s="61"/>
      <c r="C229" s="62"/>
      <c r="D229" s="30" t="s">
        <v>77</v>
      </c>
      <c r="E229" s="12">
        <v>0</v>
      </c>
      <c r="F229" s="12">
        <v>0</v>
      </c>
      <c r="G229" s="12">
        <v>0</v>
      </c>
      <c r="H229" s="12">
        <f t="shared" si="149"/>
        <v>0</v>
      </c>
      <c r="I229" s="12">
        <f t="shared" si="151"/>
        <v>0</v>
      </c>
      <c r="J229" s="98"/>
      <c r="K229" s="98"/>
      <c r="L229" s="106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  <c r="AD229" s="98"/>
      <c r="AE229" s="98"/>
      <c r="AF229" s="98"/>
      <c r="AG229" s="98"/>
      <c r="AH229" s="98"/>
      <c r="AI229" s="98"/>
      <c r="AJ229" s="98"/>
      <c r="AK229" s="98"/>
      <c r="AL229" s="98"/>
      <c r="AM229" s="98"/>
      <c r="AN229" s="98"/>
      <c r="AO229" s="98"/>
      <c r="AP229" s="98"/>
      <c r="AQ229" s="98"/>
      <c r="AR229" s="98"/>
      <c r="AS229" s="98"/>
      <c r="AT229" s="98"/>
      <c r="AU229" s="98"/>
      <c r="AV229" s="98"/>
      <c r="AW229" s="98"/>
      <c r="AX229" s="98"/>
      <c r="AY229" s="98"/>
      <c r="AZ229" s="98"/>
      <c r="BA229" s="98"/>
      <c r="BB229" s="98"/>
      <c r="BC229" s="98"/>
      <c r="BD229" s="98"/>
      <c r="BE229" s="98"/>
      <c r="BF229" s="98"/>
      <c r="BG229" s="98"/>
    </row>
    <row r="230" spans="1:59" hidden="1">
      <c r="A230" s="60">
        <v>3234</v>
      </c>
      <c r="B230" s="61"/>
      <c r="C230" s="62"/>
      <c r="D230" s="30" t="s">
        <v>78</v>
      </c>
      <c r="E230" s="12">
        <v>0</v>
      </c>
      <c r="F230" s="12">
        <v>0</v>
      </c>
      <c r="G230" s="12">
        <v>0</v>
      </c>
      <c r="H230" s="12">
        <f t="shared" si="149"/>
        <v>0</v>
      </c>
      <c r="I230" s="12">
        <f t="shared" si="151"/>
        <v>0</v>
      </c>
      <c r="J230" s="98"/>
      <c r="K230" s="98"/>
      <c r="L230" s="106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  <c r="AA230" s="98"/>
      <c r="AB230" s="98"/>
      <c r="AC230" s="98"/>
      <c r="AD230" s="98"/>
      <c r="AE230" s="98"/>
      <c r="AF230" s="98"/>
      <c r="AG230" s="98"/>
      <c r="AH230" s="98"/>
      <c r="AI230" s="98"/>
      <c r="AJ230" s="98"/>
      <c r="AK230" s="98"/>
      <c r="AL230" s="98"/>
      <c r="AM230" s="98"/>
      <c r="AN230" s="98"/>
      <c r="AO230" s="98"/>
      <c r="AP230" s="98"/>
      <c r="AQ230" s="98"/>
      <c r="AR230" s="98"/>
      <c r="AS230" s="98"/>
      <c r="AT230" s="98"/>
      <c r="AU230" s="98"/>
      <c r="AV230" s="98"/>
      <c r="AW230" s="98"/>
      <c r="AX230" s="98"/>
      <c r="AY230" s="98"/>
      <c r="AZ230" s="98"/>
      <c r="BA230" s="98"/>
      <c r="BB230" s="98"/>
      <c r="BC230" s="98"/>
      <c r="BD230" s="98"/>
      <c r="BE230" s="98"/>
      <c r="BF230" s="98"/>
      <c r="BG230" s="98"/>
    </row>
    <row r="231" spans="1:59" hidden="1">
      <c r="A231" s="60">
        <v>3235</v>
      </c>
      <c r="B231" s="61"/>
      <c r="C231" s="62"/>
      <c r="D231" s="30" t="s">
        <v>79</v>
      </c>
      <c r="E231" s="12">
        <v>0</v>
      </c>
      <c r="F231" s="12">
        <v>0</v>
      </c>
      <c r="G231" s="12">
        <v>0</v>
      </c>
      <c r="H231" s="12">
        <f t="shared" si="149"/>
        <v>0</v>
      </c>
      <c r="I231" s="12">
        <f t="shared" si="151"/>
        <v>0</v>
      </c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98"/>
      <c r="AG231" s="98"/>
      <c r="AH231" s="98"/>
      <c r="AI231" s="98"/>
      <c r="AJ231" s="98"/>
      <c r="AK231" s="98"/>
      <c r="AL231" s="98"/>
      <c r="AM231" s="98"/>
      <c r="AN231" s="98"/>
      <c r="AO231" s="98"/>
      <c r="AP231" s="98"/>
      <c r="AQ231" s="98"/>
      <c r="AR231" s="98"/>
      <c r="AS231" s="98"/>
      <c r="AT231" s="98"/>
      <c r="AU231" s="98"/>
      <c r="AV231" s="98"/>
      <c r="AW231" s="98"/>
      <c r="AX231" s="98"/>
      <c r="AY231" s="98"/>
      <c r="AZ231" s="98"/>
      <c r="BA231" s="98"/>
      <c r="BB231" s="98"/>
      <c r="BC231" s="98"/>
      <c r="BD231" s="98"/>
      <c r="BE231" s="98"/>
      <c r="BF231" s="98"/>
      <c r="BG231" s="98"/>
    </row>
    <row r="232" spans="1:59" hidden="1">
      <c r="A232" s="60">
        <v>3236</v>
      </c>
      <c r="B232" s="61"/>
      <c r="C232" s="62"/>
      <c r="D232" s="30" t="s">
        <v>80</v>
      </c>
      <c r="E232" s="12">
        <v>0</v>
      </c>
      <c r="F232" s="12">
        <v>0</v>
      </c>
      <c r="G232" s="12">
        <v>180</v>
      </c>
      <c r="H232" s="12">
        <f t="shared" si="149"/>
        <v>180</v>
      </c>
      <c r="I232" s="12">
        <f t="shared" si="149"/>
        <v>180</v>
      </c>
      <c r="J232" s="98"/>
      <c r="K232" s="98"/>
      <c r="L232" s="106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  <c r="AA232" s="98"/>
      <c r="AB232" s="98"/>
      <c r="AC232" s="98"/>
      <c r="AD232" s="98"/>
      <c r="AE232" s="98"/>
      <c r="AF232" s="98"/>
      <c r="AG232" s="98"/>
      <c r="AH232" s="98"/>
      <c r="AI232" s="98"/>
      <c r="AJ232" s="98"/>
      <c r="AK232" s="98"/>
      <c r="AL232" s="98"/>
      <c r="AM232" s="98"/>
      <c r="AN232" s="98"/>
      <c r="AO232" s="98"/>
      <c r="AP232" s="98"/>
      <c r="AQ232" s="98"/>
      <c r="AR232" s="98"/>
      <c r="AS232" s="98"/>
      <c r="AT232" s="98"/>
      <c r="AU232" s="98"/>
      <c r="AV232" s="98"/>
      <c r="AW232" s="98"/>
      <c r="AX232" s="98"/>
      <c r="AY232" s="98"/>
      <c r="AZ232" s="98"/>
      <c r="BA232" s="98"/>
      <c r="BB232" s="98"/>
      <c r="BC232" s="98"/>
      <c r="BD232" s="98"/>
      <c r="BE232" s="98"/>
      <c r="BF232" s="98"/>
      <c r="BG232" s="98"/>
    </row>
    <row r="233" spans="1:59" hidden="1">
      <c r="A233" s="60">
        <v>3237</v>
      </c>
      <c r="B233" s="61"/>
      <c r="C233" s="62"/>
      <c r="D233" s="30" t="s">
        <v>81</v>
      </c>
      <c r="E233" s="12">
        <v>0</v>
      </c>
      <c r="F233" s="12">
        <v>0</v>
      </c>
      <c r="G233" s="12">
        <v>0</v>
      </c>
      <c r="H233" s="12">
        <f t="shared" si="149"/>
        <v>0</v>
      </c>
      <c r="I233" s="12">
        <f t="shared" ref="I233:I235" si="152">G233</f>
        <v>0</v>
      </c>
      <c r="J233" s="98"/>
      <c r="K233" s="98"/>
      <c r="L233" s="106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8"/>
      <c r="AH233" s="98"/>
      <c r="AI233" s="98"/>
      <c r="AJ233" s="98"/>
      <c r="AK233" s="98"/>
      <c r="AL233" s="98"/>
      <c r="AM233" s="98"/>
      <c r="AN233" s="98"/>
      <c r="AO233" s="98"/>
      <c r="AP233" s="98"/>
      <c r="AQ233" s="98"/>
      <c r="AR233" s="98"/>
      <c r="AS233" s="98"/>
      <c r="AT233" s="98"/>
      <c r="AU233" s="98"/>
      <c r="AV233" s="98"/>
      <c r="AW233" s="98"/>
      <c r="AX233" s="98"/>
      <c r="AY233" s="98"/>
      <c r="AZ233" s="98"/>
      <c r="BA233" s="98"/>
      <c r="BB233" s="98"/>
      <c r="BC233" s="98"/>
      <c r="BD233" s="98"/>
      <c r="BE233" s="98"/>
      <c r="BF233" s="98"/>
      <c r="BG233" s="98"/>
    </row>
    <row r="234" spans="1:59" hidden="1">
      <c r="A234" s="60">
        <v>3238</v>
      </c>
      <c r="B234" s="61"/>
      <c r="C234" s="62"/>
      <c r="D234" s="30" t="s">
        <v>82</v>
      </c>
      <c r="E234" s="12">
        <v>0</v>
      </c>
      <c r="F234" s="12">
        <v>0</v>
      </c>
      <c r="G234" s="12">
        <v>0</v>
      </c>
      <c r="H234" s="12">
        <f t="shared" si="149"/>
        <v>0</v>
      </c>
      <c r="I234" s="12">
        <f t="shared" si="152"/>
        <v>0</v>
      </c>
      <c r="J234" s="98"/>
      <c r="K234" s="98"/>
      <c r="L234" s="106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  <c r="AA234" s="98"/>
      <c r="AB234" s="98"/>
      <c r="AC234" s="98"/>
      <c r="AD234" s="98"/>
      <c r="AE234" s="98"/>
      <c r="AF234" s="98"/>
      <c r="AG234" s="98"/>
      <c r="AH234" s="98"/>
      <c r="AI234" s="98"/>
      <c r="AJ234" s="98"/>
      <c r="AK234" s="98"/>
      <c r="AL234" s="98"/>
      <c r="AM234" s="98"/>
      <c r="AN234" s="98"/>
      <c r="AO234" s="98"/>
      <c r="AP234" s="98"/>
      <c r="AQ234" s="98"/>
      <c r="AR234" s="98"/>
      <c r="AS234" s="98"/>
      <c r="AT234" s="98"/>
      <c r="AU234" s="98"/>
      <c r="AV234" s="98"/>
      <c r="AW234" s="98"/>
      <c r="AX234" s="98"/>
      <c r="AY234" s="98"/>
      <c r="AZ234" s="98"/>
      <c r="BA234" s="98"/>
      <c r="BB234" s="98"/>
      <c r="BC234" s="98"/>
      <c r="BD234" s="98"/>
      <c r="BE234" s="98"/>
      <c r="BF234" s="98"/>
      <c r="BG234" s="98"/>
    </row>
    <row r="235" spans="1:59" hidden="1">
      <c r="A235" s="60">
        <v>3239</v>
      </c>
      <c r="B235" s="61"/>
      <c r="C235" s="62"/>
      <c r="D235" s="30" t="s">
        <v>83</v>
      </c>
      <c r="E235" s="12">
        <v>0</v>
      </c>
      <c r="F235" s="12">
        <v>0</v>
      </c>
      <c r="G235" s="12">
        <v>0</v>
      </c>
      <c r="H235" s="12">
        <f t="shared" si="149"/>
        <v>0</v>
      </c>
      <c r="I235" s="12">
        <f t="shared" si="152"/>
        <v>0</v>
      </c>
      <c r="J235" s="98"/>
      <c r="K235" s="98"/>
      <c r="L235" s="106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  <c r="AA235" s="98"/>
      <c r="AB235" s="98"/>
      <c r="AC235" s="98"/>
      <c r="AD235" s="98"/>
      <c r="AE235" s="98"/>
      <c r="AF235" s="98"/>
      <c r="AG235" s="98"/>
      <c r="AH235" s="98"/>
      <c r="AI235" s="98"/>
      <c r="AJ235" s="98"/>
      <c r="AK235" s="98"/>
      <c r="AL235" s="98"/>
      <c r="AM235" s="98"/>
      <c r="AN235" s="98"/>
      <c r="AO235" s="98"/>
      <c r="AP235" s="98"/>
      <c r="AQ235" s="98"/>
      <c r="AR235" s="98"/>
      <c r="AS235" s="98"/>
      <c r="AT235" s="98"/>
      <c r="AU235" s="98"/>
      <c r="AV235" s="98"/>
      <c r="AW235" s="98"/>
      <c r="AX235" s="98"/>
      <c r="AY235" s="98"/>
      <c r="AZ235" s="98"/>
      <c r="BA235" s="98"/>
      <c r="BB235" s="98"/>
      <c r="BC235" s="98"/>
      <c r="BD235" s="98"/>
      <c r="BE235" s="98"/>
      <c r="BF235" s="98"/>
      <c r="BG235" s="98"/>
    </row>
    <row r="236" spans="1:59" ht="26.25">
      <c r="A236" s="325" t="s">
        <v>166</v>
      </c>
      <c r="B236" s="325"/>
      <c r="C236" s="325"/>
      <c r="D236" s="83" t="s">
        <v>167</v>
      </c>
      <c r="E236" s="72">
        <f>E238</f>
        <v>488.38</v>
      </c>
      <c r="F236" s="72">
        <f t="shared" ref="F236:G236" si="153">F238</f>
        <v>0</v>
      </c>
      <c r="G236" s="72">
        <f t="shared" si="153"/>
        <v>0</v>
      </c>
      <c r="H236" s="72">
        <f t="shared" si="106"/>
        <v>0</v>
      </c>
      <c r="I236" s="72">
        <f t="shared" si="107"/>
        <v>0</v>
      </c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7"/>
      <c r="AV236" s="107"/>
      <c r="AW236" s="107"/>
      <c r="AX236" s="107"/>
      <c r="AY236" s="107"/>
      <c r="AZ236" s="107"/>
      <c r="BA236" s="107"/>
      <c r="BB236" s="107"/>
      <c r="BC236" s="107"/>
      <c r="BD236" s="107"/>
      <c r="BE236" s="107"/>
      <c r="BF236" s="107"/>
      <c r="BG236" s="107"/>
    </row>
    <row r="237" spans="1:59">
      <c r="A237" s="324" t="s">
        <v>147</v>
      </c>
      <c r="B237" s="324"/>
      <c r="C237" s="324"/>
      <c r="D237" s="84" t="s">
        <v>47</v>
      </c>
      <c r="E237" s="14">
        <f>E236</f>
        <v>488.38</v>
      </c>
      <c r="F237" s="14">
        <f t="shared" ref="F237:G237" si="154">F236</f>
        <v>0</v>
      </c>
      <c r="G237" s="14">
        <f t="shared" si="154"/>
        <v>0</v>
      </c>
      <c r="H237" s="14">
        <f t="shared" si="106"/>
        <v>0</v>
      </c>
      <c r="I237" s="14">
        <f t="shared" si="107"/>
        <v>0</v>
      </c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  <c r="Z237" s="102"/>
      <c r="AA237" s="102"/>
      <c r="AB237" s="102"/>
      <c r="AC237" s="102"/>
      <c r="AD237" s="102"/>
      <c r="AE237" s="102"/>
      <c r="AF237" s="102"/>
      <c r="AG237" s="102"/>
      <c r="AH237" s="102"/>
      <c r="AI237" s="102"/>
      <c r="AJ237" s="102"/>
      <c r="AK237" s="102"/>
      <c r="AL237" s="102"/>
      <c r="AM237" s="102"/>
      <c r="AN237" s="102"/>
      <c r="AO237" s="102"/>
      <c r="AP237" s="102"/>
      <c r="AQ237" s="102"/>
      <c r="AR237" s="102"/>
      <c r="AS237" s="102"/>
      <c r="AT237" s="102"/>
      <c r="AU237" s="102"/>
      <c r="AV237" s="102"/>
      <c r="AW237" s="102"/>
      <c r="AX237" s="102"/>
      <c r="AY237" s="102"/>
      <c r="AZ237" s="102"/>
      <c r="BA237" s="102"/>
      <c r="BB237" s="102"/>
      <c r="BC237" s="102"/>
      <c r="BD237" s="102"/>
      <c r="BE237" s="102"/>
      <c r="BF237" s="102"/>
      <c r="BG237" s="102"/>
    </row>
    <row r="238" spans="1:59">
      <c r="A238" s="73">
        <v>3</v>
      </c>
      <c r="B238" s="85"/>
      <c r="C238" s="56"/>
      <c r="D238" s="86" t="s">
        <v>51</v>
      </c>
      <c r="E238" s="6">
        <f t="shared" ref="E238:G240" si="155">E239</f>
        <v>488.38</v>
      </c>
      <c r="F238" s="6">
        <f t="shared" si="155"/>
        <v>0</v>
      </c>
      <c r="G238" s="6">
        <f t="shared" si="155"/>
        <v>0</v>
      </c>
      <c r="H238" s="6">
        <f t="shared" si="106"/>
        <v>0</v>
      </c>
      <c r="I238" s="6">
        <f t="shared" si="107"/>
        <v>0</v>
      </c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  <c r="AA238" s="103"/>
      <c r="AB238" s="103"/>
      <c r="AC238" s="103"/>
      <c r="AD238" s="103"/>
      <c r="AE238" s="103"/>
      <c r="AF238" s="103"/>
      <c r="AG238" s="103"/>
      <c r="AH238" s="103"/>
      <c r="AI238" s="103"/>
      <c r="AJ238" s="103"/>
      <c r="AK238" s="103"/>
      <c r="AL238" s="103"/>
      <c r="AM238" s="103"/>
      <c r="AN238" s="103"/>
      <c r="AO238" s="103"/>
      <c r="AP238" s="103"/>
      <c r="AQ238" s="103"/>
      <c r="AR238" s="103"/>
      <c r="AS238" s="103"/>
      <c r="AT238" s="103"/>
      <c r="AU238" s="103"/>
      <c r="AV238" s="103"/>
      <c r="AW238" s="103"/>
      <c r="AX238" s="103"/>
      <c r="AY238" s="103"/>
      <c r="AZ238" s="103"/>
      <c r="BA238" s="103"/>
      <c r="BB238" s="103"/>
      <c r="BC238" s="103"/>
      <c r="BD238" s="103"/>
      <c r="BE238" s="103"/>
      <c r="BF238" s="103"/>
      <c r="BG238" s="103"/>
    </row>
    <row r="239" spans="1:59" s="98" customFormat="1" ht="38.25">
      <c r="A239" s="273">
        <v>37</v>
      </c>
      <c r="B239" s="274"/>
      <c r="C239" s="275"/>
      <c r="D239" s="233" t="s">
        <v>102</v>
      </c>
      <c r="E239" s="221">
        <f>E240</f>
        <v>488.38</v>
      </c>
      <c r="F239" s="221">
        <f t="shared" si="155"/>
        <v>0</v>
      </c>
      <c r="G239" s="221">
        <f t="shared" si="155"/>
        <v>0</v>
      </c>
      <c r="H239" s="221">
        <f t="shared" si="106"/>
        <v>0</v>
      </c>
      <c r="I239" s="221">
        <f t="shared" si="107"/>
        <v>0</v>
      </c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4"/>
      <c r="AE239" s="104"/>
      <c r="AF239" s="104"/>
      <c r="AG239" s="104"/>
      <c r="AH239" s="104"/>
      <c r="AI239" s="104"/>
      <c r="AJ239" s="104"/>
      <c r="AK239" s="104"/>
      <c r="AL239" s="104"/>
      <c r="AM239" s="104"/>
      <c r="AN239" s="104"/>
      <c r="AO239" s="104"/>
      <c r="AP239" s="104"/>
      <c r="AQ239" s="104"/>
      <c r="AR239" s="104"/>
      <c r="AS239" s="104"/>
      <c r="AT239" s="104"/>
      <c r="AU239" s="104"/>
      <c r="AV239" s="104"/>
      <c r="AW239" s="104"/>
      <c r="AX239" s="104"/>
      <c r="AY239" s="104"/>
      <c r="AZ239" s="104"/>
      <c r="BA239" s="104"/>
      <c r="BB239" s="104"/>
      <c r="BC239" s="104"/>
      <c r="BD239" s="104"/>
      <c r="BE239" s="104"/>
      <c r="BF239" s="104"/>
      <c r="BG239" s="104"/>
    </row>
    <row r="240" spans="1:59" ht="25.5" hidden="1">
      <c r="A240" s="33">
        <v>372</v>
      </c>
      <c r="B240" s="76"/>
      <c r="C240" s="77"/>
      <c r="D240" s="17" t="s">
        <v>103</v>
      </c>
      <c r="E240" s="10">
        <f>E241</f>
        <v>488.38</v>
      </c>
      <c r="F240" s="10">
        <f t="shared" si="155"/>
        <v>0</v>
      </c>
      <c r="G240" s="10">
        <f t="shared" si="155"/>
        <v>0</v>
      </c>
      <c r="H240" s="10">
        <f t="shared" si="106"/>
        <v>0</v>
      </c>
      <c r="I240" s="10">
        <f t="shared" si="107"/>
        <v>0</v>
      </c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5"/>
      <c r="AD240" s="105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</row>
    <row r="241" spans="1:59" ht="25.5" hidden="1">
      <c r="A241" s="78">
        <v>3722</v>
      </c>
      <c r="B241" s="79"/>
      <c r="C241" s="80"/>
      <c r="D241" s="20" t="s">
        <v>104</v>
      </c>
      <c r="E241" s="12">
        <v>488.38</v>
      </c>
      <c r="F241" s="12">
        <v>0</v>
      </c>
      <c r="G241" s="12">
        <v>0</v>
      </c>
      <c r="H241" s="12">
        <f t="shared" si="106"/>
        <v>0</v>
      </c>
      <c r="I241" s="12">
        <f t="shared" si="107"/>
        <v>0</v>
      </c>
      <c r="J241" s="98"/>
      <c r="K241" s="106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  <c r="AA241" s="98"/>
      <c r="AB241" s="98"/>
      <c r="AC241" s="98"/>
      <c r="AD241" s="98"/>
      <c r="AE241" s="98"/>
      <c r="AF241" s="98"/>
      <c r="AG241" s="98"/>
      <c r="AH241" s="98"/>
      <c r="AI241" s="98"/>
      <c r="AJ241" s="98"/>
      <c r="AK241" s="98"/>
      <c r="AL241" s="98"/>
      <c r="AM241" s="98"/>
      <c r="AN241" s="98"/>
      <c r="AO241" s="98"/>
      <c r="AP241" s="98"/>
      <c r="AQ241" s="98"/>
      <c r="AR241" s="98"/>
      <c r="AS241" s="98"/>
      <c r="AT241" s="98"/>
      <c r="AU241" s="98"/>
      <c r="AV241" s="98"/>
      <c r="AW241" s="98"/>
      <c r="AX241" s="98"/>
      <c r="AY241" s="98"/>
      <c r="AZ241" s="98"/>
      <c r="BA241" s="98"/>
      <c r="BB241" s="98"/>
      <c r="BC241" s="98"/>
      <c r="BD241" s="98"/>
      <c r="BE241" s="98"/>
      <c r="BF241" s="98"/>
      <c r="BG241" s="98"/>
    </row>
    <row r="242" spans="1:59" ht="15" customHeight="1">
      <c r="A242" s="326" t="s">
        <v>168</v>
      </c>
      <c r="B242" s="326"/>
      <c r="C242" s="326"/>
      <c r="D242" s="51" t="s">
        <v>169</v>
      </c>
      <c r="E242" s="52">
        <f>E243+E250+E256</f>
        <v>25020.32</v>
      </c>
      <c r="F242" s="52">
        <f t="shared" ref="F242:I242" si="156">F243+F250+F256</f>
        <v>0</v>
      </c>
      <c r="G242" s="52">
        <f t="shared" si="156"/>
        <v>3000</v>
      </c>
      <c r="H242" s="52">
        <f t="shared" si="156"/>
        <v>3000</v>
      </c>
      <c r="I242" s="52">
        <f t="shared" si="156"/>
        <v>3000</v>
      </c>
      <c r="J242" s="99"/>
      <c r="K242" s="99"/>
      <c r="L242" s="99"/>
      <c r="M242" s="99"/>
      <c r="N242" s="99"/>
      <c r="O242" s="99"/>
      <c r="P242" s="99"/>
      <c r="Q242" s="99"/>
      <c r="R242" s="99"/>
      <c r="S242" s="99"/>
      <c r="T242" s="99"/>
      <c r="U242" s="99"/>
      <c r="V242" s="99"/>
      <c r="W242" s="99"/>
      <c r="X242" s="99"/>
      <c r="Y242" s="99"/>
      <c r="Z242" s="99"/>
      <c r="AA242" s="99"/>
      <c r="AB242" s="99"/>
      <c r="AC242" s="99"/>
      <c r="AD242" s="99"/>
      <c r="AE242" s="99"/>
      <c r="AF242" s="99"/>
      <c r="AG242" s="99"/>
      <c r="AH242" s="99"/>
      <c r="AI242" s="99"/>
      <c r="AJ242" s="99"/>
      <c r="AK242" s="99"/>
      <c r="AL242" s="99"/>
      <c r="AM242" s="99"/>
      <c r="AN242" s="99"/>
      <c r="AO242" s="99"/>
      <c r="AP242" s="99"/>
      <c r="AQ242" s="99"/>
      <c r="AR242" s="99"/>
      <c r="AS242" s="99"/>
      <c r="AT242" s="99"/>
      <c r="AU242" s="99"/>
      <c r="AV242" s="99"/>
      <c r="AW242" s="99"/>
      <c r="AX242" s="99"/>
      <c r="AY242" s="99"/>
      <c r="AZ242" s="99"/>
      <c r="BA242" s="99"/>
      <c r="BB242" s="99"/>
      <c r="BC242" s="99"/>
      <c r="BD242" s="99"/>
      <c r="BE242" s="99"/>
      <c r="BF242" s="99"/>
      <c r="BG242" s="99"/>
    </row>
    <row r="243" spans="1:59" ht="15" customHeight="1">
      <c r="A243" s="325" t="s">
        <v>170</v>
      </c>
      <c r="B243" s="325"/>
      <c r="C243" s="325"/>
      <c r="D243" s="71" t="s">
        <v>171</v>
      </c>
      <c r="E243" s="72">
        <f>E245</f>
        <v>23820.32</v>
      </c>
      <c r="F243" s="72">
        <f t="shared" ref="F243:G243" si="157">F245</f>
        <v>0</v>
      </c>
      <c r="G243" s="72">
        <f t="shared" si="157"/>
        <v>500</v>
      </c>
      <c r="H243" s="72">
        <f t="shared" si="106"/>
        <v>500</v>
      </c>
      <c r="I243" s="72">
        <f t="shared" si="107"/>
        <v>500</v>
      </c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7"/>
      <c r="AV243" s="107"/>
      <c r="AW243" s="107"/>
      <c r="AX243" s="107"/>
      <c r="AY243" s="107"/>
      <c r="AZ243" s="107"/>
      <c r="BA243" s="107"/>
      <c r="BB243" s="107"/>
      <c r="BC243" s="107"/>
      <c r="BD243" s="107"/>
      <c r="BE243" s="107"/>
      <c r="BF243" s="107"/>
      <c r="BG243" s="107"/>
    </row>
    <row r="244" spans="1:59" ht="15" customHeight="1">
      <c r="A244" s="324" t="s">
        <v>147</v>
      </c>
      <c r="B244" s="324"/>
      <c r="C244" s="324"/>
      <c r="D244" s="55" t="s">
        <v>47</v>
      </c>
      <c r="E244" s="14">
        <f>E243</f>
        <v>23820.32</v>
      </c>
      <c r="F244" s="14">
        <f t="shared" ref="F244:G244" si="158">F243</f>
        <v>0</v>
      </c>
      <c r="G244" s="14">
        <f t="shared" si="158"/>
        <v>500</v>
      </c>
      <c r="H244" s="14">
        <f t="shared" si="106"/>
        <v>500</v>
      </c>
      <c r="I244" s="14">
        <f t="shared" si="107"/>
        <v>500</v>
      </c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  <c r="AA244" s="102"/>
      <c r="AB244" s="102"/>
      <c r="AC244" s="102"/>
      <c r="AD244" s="102"/>
      <c r="AE244" s="102"/>
      <c r="AF244" s="102"/>
      <c r="AG244" s="102"/>
      <c r="AH244" s="102"/>
      <c r="AI244" s="102"/>
      <c r="AJ244" s="102"/>
      <c r="AK244" s="102"/>
      <c r="AL244" s="102"/>
      <c r="AM244" s="102"/>
      <c r="AN244" s="102"/>
      <c r="AO244" s="102"/>
      <c r="AP244" s="102"/>
      <c r="AQ244" s="102"/>
      <c r="AR244" s="102"/>
      <c r="AS244" s="102"/>
      <c r="AT244" s="102"/>
      <c r="AU244" s="102"/>
      <c r="AV244" s="102"/>
      <c r="AW244" s="102"/>
      <c r="AX244" s="102"/>
      <c r="AY244" s="102"/>
      <c r="AZ244" s="102"/>
      <c r="BA244" s="102"/>
      <c r="BB244" s="102"/>
      <c r="BC244" s="102"/>
      <c r="BD244" s="102"/>
      <c r="BE244" s="102"/>
      <c r="BF244" s="102"/>
      <c r="BG244" s="102"/>
    </row>
    <row r="245" spans="1:59" ht="24">
      <c r="A245" s="73">
        <v>4</v>
      </c>
      <c r="B245" s="74"/>
      <c r="C245" s="75"/>
      <c r="D245" s="81" t="s">
        <v>107</v>
      </c>
      <c r="E245" s="6">
        <f>E246</f>
        <v>23820.32</v>
      </c>
      <c r="F245" s="6">
        <f t="shared" ref="F245:G246" si="159">F246</f>
        <v>0</v>
      </c>
      <c r="G245" s="6">
        <f t="shared" si="159"/>
        <v>500</v>
      </c>
      <c r="H245" s="6">
        <f t="shared" si="106"/>
        <v>500</v>
      </c>
      <c r="I245" s="6">
        <f t="shared" si="107"/>
        <v>500</v>
      </c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  <c r="AA245" s="103"/>
      <c r="AB245" s="103"/>
      <c r="AC245" s="103"/>
      <c r="AD245" s="103"/>
      <c r="AE245" s="103"/>
      <c r="AF245" s="103"/>
      <c r="AG245" s="103"/>
      <c r="AH245" s="103"/>
      <c r="AI245" s="103"/>
      <c r="AJ245" s="103"/>
      <c r="AK245" s="103"/>
      <c r="AL245" s="103"/>
      <c r="AM245" s="103"/>
      <c r="AN245" s="103"/>
      <c r="AO245" s="103"/>
      <c r="AP245" s="103"/>
      <c r="AQ245" s="103"/>
      <c r="AR245" s="103"/>
      <c r="AS245" s="103"/>
      <c r="AT245" s="103"/>
      <c r="AU245" s="103"/>
      <c r="AV245" s="103"/>
      <c r="AW245" s="103"/>
      <c r="AX245" s="103"/>
      <c r="AY245" s="103"/>
      <c r="AZ245" s="103"/>
      <c r="BA245" s="103"/>
      <c r="BB245" s="103"/>
      <c r="BC245" s="103"/>
      <c r="BD245" s="103"/>
      <c r="BE245" s="103"/>
      <c r="BF245" s="103"/>
      <c r="BG245" s="103"/>
    </row>
    <row r="246" spans="1:59" s="98" customFormat="1" ht="24">
      <c r="A246" s="273">
        <v>42</v>
      </c>
      <c r="B246" s="274"/>
      <c r="C246" s="275"/>
      <c r="D246" s="276" t="s">
        <v>108</v>
      </c>
      <c r="E246" s="221">
        <f>E247</f>
        <v>23820.32</v>
      </c>
      <c r="F246" s="221">
        <f t="shared" si="159"/>
        <v>0</v>
      </c>
      <c r="G246" s="221">
        <f t="shared" si="159"/>
        <v>500</v>
      </c>
      <c r="H246" s="221">
        <f t="shared" si="106"/>
        <v>500</v>
      </c>
      <c r="I246" s="221">
        <f t="shared" si="107"/>
        <v>500</v>
      </c>
      <c r="J246" s="104"/>
      <c r="K246" s="104"/>
      <c r="L246" s="104"/>
      <c r="M246" s="104"/>
      <c r="N246" s="104"/>
      <c r="O246" s="104"/>
      <c r="P246" s="104"/>
      <c r="Q246" s="104"/>
      <c r="R246" s="104"/>
      <c r="S246" s="104"/>
      <c r="T246" s="104"/>
      <c r="U246" s="104"/>
      <c r="V246" s="104"/>
      <c r="W246" s="104"/>
      <c r="X246" s="104"/>
      <c r="Y246" s="104"/>
      <c r="Z246" s="104"/>
      <c r="AA246" s="104"/>
      <c r="AB246" s="104"/>
      <c r="AC246" s="104"/>
      <c r="AD246" s="104"/>
      <c r="AE246" s="104"/>
      <c r="AF246" s="104"/>
      <c r="AG246" s="104"/>
      <c r="AH246" s="104"/>
      <c r="AI246" s="104"/>
      <c r="AJ246" s="104"/>
      <c r="AK246" s="104"/>
      <c r="AL246" s="104"/>
      <c r="AM246" s="104"/>
      <c r="AN246" s="104"/>
      <c r="AO246" s="104"/>
      <c r="AP246" s="104"/>
      <c r="AQ246" s="104"/>
      <c r="AR246" s="104"/>
      <c r="AS246" s="104"/>
      <c r="AT246" s="104"/>
      <c r="AU246" s="104"/>
      <c r="AV246" s="104"/>
      <c r="AW246" s="104"/>
      <c r="AX246" s="104"/>
      <c r="AY246" s="104"/>
      <c r="AZ246" s="104"/>
      <c r="BA246" s="104"/>
      <c r="BB246" s="104"/>
      <c r="BC246" s="104"/>
      <c r="BD246" s="104"/>
      <c r="BE246" s="104"/>
      <c r="BF246" s="104"/>
      <c r="BG246" s="104"/>
    </row>
    <row r="247" spans="1:59" ht="15" hidden="1" customHeight="1">
      <c r="A247" s="33">
        <v>422</v>
      </c>
      <c r="B247" s="76"/>
      <c r="C247" s="77"/>
      <c r="D247" s="27" t="s">
        <v>109</v>
      </c>
      <c r="E247" s="10">
        <f>SUM(E248:E249)</f>
        <v>23820.32</v>
      </c>
      <c r="F247" s="10">
        <f t="shared" ref="F247:G247" si="160">SUM(F248:F249)</f>
        <v>0</v>
      </c>
      <c r="G247" s="10">
        <f t="shared" si="160"/>
        <v>500</v>
      </c>
      <c r="H247" s="10">
        <f t="shared" si="106"/>
        <v>500</v>
      </c>
      <c r="I247" s="10">
        <f t="shared" si="107"/>
        <v>500</v>
      </c>
      <c r="J247" s="105"/>
      <c r="K247" s="105"/>
      <c r="L247" s="105"/>
      <c r="M247" s="105"/>
      <c r="N247" s="105"/>
      <c r="O247" s="105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5"/>
      <c r="AD247" s="105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5"/>
      <c r="AP247" s="105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</row>
    <row r="248" spans="1:59" ht="15" hidden="1" customHeight="1">
      <c r="A248" s="78">
        <v>4221</v>
      </c>
      <c r="B248" s="79"/>
      <c r="C248" s="80"/>
      <c r="D248" s="28" t="s">
        <v>110</v>
      </c>
      <c r="E248" s="12">
        <v>0</v>
      </c>
      <c r="F248" s="12">
        <v>0</v>
      </c>
      <c r="G248" s="12">
        <v>250</v>
      </c>
      <c r="H248" s="12">
        <f t="shared" si="106"/>
        <v>250</v>
      </c>
      <c r="I248" s="12">
        <f t="shared" si="107"/>
        <v>250</v>
      </c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  <c r="AA248" s="98"/>
      <c r="AB248" s="98"/>
      <c r="AC248" s="98"/>
      <c r="AD248" s="98"/>
      <c r="AE248" s="98"/>
      <c r="AF248" s="98"/>
      <c r="AG248" s="98"/>
      <c r="AH248" s="98"/>
      <c r="AI248" s="98"/>
      <c r="AJ248" s="98"/>
      <c r="AK248" s="98"/>
      <c r="AL248" s="98"/>
      <c r="AM248" s="98"/>
      <c r="AN248" s="98"/>
      <c r="AO248" s="98"/>
      <c r="AP248" s="98"/>
      <c r="AQ248" s="98"/>
      <c r="AR248" s="98"/>
      <c r="AS248" s="98"/>
      <c r="AT248" s="98"/>
      <c r="AU248" s="98"/>
      <c r="AV248" s="98"/>
      <c r="AW248" s="98"/>
      <c r="AX248" s="98"/>
      <c r="AY248" s="98"/>
      <c r="AZ248" s="98"/>
      <c r="BA248" s="98"/>
      <c r="BB248" s="98"/>
      <c r="BC248" s="98"/>
      <c r="BD248" s="98"/>
      <c r="BE248" s="98"/>
      <c r="BF248" s="98"/>
      <c r="BG248" s="98"/>
    </row>
    <row r="249" spans="1:59" ht="24" hidden="1">
      <c r="A249" s="78">
        <v>4227</v>
      </c>
      <c r="B249" s="79"/>
      <c r="C249" s="80"/>
      <c r="D249" s="93" t="s">
        <v>114</v>
      </c>
      <c r="E249" s="12">
        <v>23820.32</v>
      </c>
      <c r="F249" s="12">
        <v>0</v>
      </c>
      <c r="G249" s="12">
        <v>250</v>
      </c>
      <c r="H249" s="12">
        <f t="shared" si="106"/>
        <v>250</v>
      </c>
      <c r="I249" s="12">
        <f t="shared" si="107"/>
        <v>250</v>
      </c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  <c r="AA249" s="98"/>
      <c r="AB249" s="98"/>
      <c r="AC249" s="98"/>
      <c r="AD249" s="98"/>
      <c r="AE249" s="98"/>
      <c r="AF249" s="98"/>
      <c r="AG249" s="98"/>
      <c r="AH249" s="98"/>
      <c r="AI249" s="98"/>
      <c r="AJ249" s="98"/>
      <c r="AK249" s="98"/>
      <c r="AL249" s="98"/>
      <c r="AM249" s="98"/>
      <c r="AN249" s="98"/>
      <c r="AO249" s="98"/>
      <c r="AP249" s="98"/>
      <c r="AQ249" s="98"/>
      <c r="AR249" s="98"/>
      <c r="AS249" s="98"/>
      <c r="AT249" s="98"/>
      <c r="AU249" s="98"/>
      <c r="AV249" s="98"/>
      <c r="AW249" s="98"/>
      <c r="AX249" s="98"/>
      <c r="AY249" s="98"/>
      <c r="AZ249" s="98"/>
      <c r="BA249" s="98"/>
      <c r="BB249" s="98"/>
      <c r="BC249" s="98"/>
      <c r="BD249" s="98"/>
      <c r="BE249" s="98"/>
      <c r="BF249" s="98"/>
      <c r="BG249" s="98"/>
    </row>
    <row r="250" spans="1:59" ht="15" customHeight="1">
      <c r="A250" s="325" t="s">
        <v>151</v>
      </c>
      <c r="B250" s="325"/>
      <c r="C250" s="325"/>
      <c r="D250" s="71" t="s">
        <v>172</v>
      </c>
      <c r="E250" s="72">
        <f>E252</f>
        <v>0</v>
      </c>
      <c r="F250" s="72">
        <f t="shared" ref="F250:G250" si="161">F252</f>
        <v>0</v>
      </c>
      <c r="G250" s="72">
        <f t="shared" si="161"/>
        <v>500</v>
      </c>
      <c r="H250" s="72">
        <f t="shared" si="106"/>
        <v>500</v>
      </c>
      <c r="I250" s="72">
        <f t="shared" si="107"/>
        <v>500</v>
      </c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7"/>
      <c r="AV250" s="107"/>
      <c r="AW250" s="107"/>
      <c r="AX250" s="107"/>
      <c r="AY250" s="107"/>
      <c r="AZ250" s="107"/>
      <c r="BA250" s="107"/>
      <c r="BB250" s="107"/>
      <c r="BC250" s="107"/>
      <c r="BD250" s="107"/>
      <c r="BE250" s="107"/>
      <c r="BF250" s="107"/>
      <c r="BG250" s="107"/>
    </row>
    <row r="251" spans="1:59">
      <c r="A251" s="324" t="s">
        <v>147</v>
      </c>
      <c r="B251" s="324"/>
      <c r="C251" s="324"/>
      <c r="D251" s="55" t="s">
        <v>47</v>
      </c>
      <c r="E251" s="14">
        <f>E250</f>
        <v>0</v>
      </c>
      <c r="F251" s="14">
        <f t="shared" ref="F251:G251" si="162">F250</f>
        <v>0</v>
      </c>
      <c r="G251" s="14">
        <f t="shared" si="162"/>
        <v>500</v>
      </c>
      <c r="H251" s="14">
        <f t="shared" si="106"/>
        <v>500</v>
      </c>
      <c r="I251" s="14">
        <f t="shared" si="107"/>
        <v>500</v>
      </c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  <c r="Z251" s="102"/>
      <c r="AA251" s="102"/>
      <c r="AB251" s="102"/>
      <c r="AC251" s="102"/>
      <c r="AD251" s="102"/>
      <c r="AE251" s="102"/>
      <c r="AF251" s="102"/>
      <c r="AG251" s="102"/>
      <c r="AH251" s="102"/>
      <c r="AI251" s="102"/>
      <c r="AJ251" s="102"/>
      <c r="AK251" s="102"/>
      <c r="AL251" s="102"/>
      <c r="AM251" s="102"/>
      <c r="AN251" s="102"/>
      <c r="AO251" s="102"/>
      <c r="AP251" s="102"/>
      <c r="AQ251" s="102"/>
      <c r="AR251" s="102"/>
      <c r="AS251" s="102"/>
      <c r="AT251" s="102"/>
      <c r="AU251" s="102"/>
      <c r="AV251" s="102"/>
      <c r="AW251" s="102"/>
      <c r="AX251" s="102"/>
      <c r="AY251" s="102"/>
      <c r="AZ251" s="102"/>
      <c r="BA251" s="102"/>
      <c r="BB251" s="102"/>
      <c r="BC251" s="102"/>
      <c r="BD251" s="102"/>
      <c r="BE251" s="102"/>
      <c r="BF251" s="102"/>
      <c r="BG251" s="102"/>
    </row>
    <row r="252" spans="1:59" ht="24">
      <c r="A252" s="73">
        <v>4</v>
      </c>
      <c r="B252" s="74"/>
      <c r="C252" s="75"/>
      <c r="D252" s="81" t="s">
        <v>107</v>
      </c>
      <c r="E252" s="6">
        <f>E253</f>
        <v>0</v>
      </c>
      <c r="F252" s="6">
        <f t="shared" ref="F252:G254" si="163">F253</f>
        <v>0</v>
      </c>
      <c r="G252" s="6">
        <f t="shared" si="163"/>
        <v>500</v>
      </c>
      <c r="H252" s="6">
        <f t="shared" si="106"/>
        <v>500</v>
      </c>
      <c r="I252" s="6">
        <f t="shared" si="107"/>
        <v>500</v>
      </c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  <c r="AB252" s="103"/>
      <c r="AC252" s="103"/>
      <c r="AD252" s="103"/>
      <c r="AE252" s="103"/>
      <c r="AF252" s="103"/>
      <c r="AG252" s="103"/>
      <c r="AH252" s="103"/>
      <c r="AI252" s="103"/>
      <c r="AJ252" s="103"/>
      <c r="AK252" s="103"/>
      <c r="AL252" s="103"/>
      <c r="AM252" s="103"/>
      <c r="AN252" s="103"/>
      <c r="AO252" s="103"/>
      <c r="AP252" s="103"/>
      <c r="AQ252" s="103"/>
      <c r="AR252" s="103"/>
      <c r="AS252" s="103"/>
      <c r="AT252" s="103"/>
      <c r="AU252" s="103"/>
      <c r="AV252" s="103"/>
      <c r="AW252" s="103"/>
      <c r="AX252" s="103"/>
      <c r="AY252" s="103"/>
      <c r="AZ252" s="103"/>
      <c r="BA252" s="103"/>
      <c r="BB252" s="103"/>
      <c r="BC252" s="103"/>
      <c r="BD252" s="103"/>
      <c r="BE252" s="103"/>
      <c r="BF252" s="103"/>
      <c r="BG252" s="103"/>
    </row>
    <row r="253" spans="1:59" s="98" customFormat="1" ht="24">
      <c r="A253" s="273">
        <v>45</v>
      </c>
      <c r="B253" s="274"/>
      <c r="C253" s="275"/>
      <c r="D253" s="276" t="s">
        <v>118</v>
      </c>
      <c r="E253" s="221">
        <f>E254</f>
        <v>0</v>
      </c>
      <c r="F253" s="221">
        <f t="shared" si="163"/>
        <v>0</v>
      </c>
      <c r="G253" s="221">
        <f t="shared" si="163"/>
        <v>500</v>
      </c>
      <c r="H253" s="221">
        <f t="shared" si="106"/>
        <v>500</v>
      </c>
      <c r="I253" s="221">
        <f t="shared" si="107"/>
        <v>500</v>
      </c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  <c r="AA253" s="104"/>
      <c r="AB253" s="104"/>
      <c r="AC253" s="104"/>
      <c r="AD253" s="104"/>
      <c r="AE253" s="104"/>
      <c r="AF253" s="104"/>
      <c r="AG253" s="104"/>
      <c r="AH253" s="104"/>
      <c r="AI253" s="104"/>
      <c r="AJ253" s="104"/>
      <c r="AK253" s="104"/>
      <c r="AL253" s="104"/>
      <c r="AM253" s="104"/>
      <c r="AN253" s="104"/>
      <c r="AO253" s="104"/>
      <c r="AP253" s="104"/>
      <c r="AQ253" s="104"/>
      <c r="AR253" s="104"/>
      <c r="AS253" s="104"/>
      <c r="AT253" s="104"/>
      <c r="AU253" s="104"/>
      <c r="AV253" s="104"/>
      <c r="AW253" s="104"/>
      <c r="AX253" s="104"/>
      <c r="AY253" s="104"/>
      <c r="AZ253" s="104"/>
      <c r="BA253" s="104"/>
      <c r="BB253" s="104"/>
      <c r="BC253" s="104"/>
      <c r="BD253" s="104"/>
      <c r="BE253" s="104"/>
      <c r="BF253" s="104"/>
      <c r="BG253" s="104"/>
    </row>
    <row r="254" spans="1:59" ht="24" hidden="1">
      <c r="A254" s="33">
        <v>451</v>
      </c>
      <c r="B254" s="76"/>
      <c r="C254" s="77"/>
      <c r="D254" s="27" t="s">
        <v>119</v>
      </c>
      <c r="E254" s="10">
        <f>E255</f>
        <v>0</v>
      </c>
      <c r="F254" s="10">
        <f t="shared" si="163"/>
        <v>0</v>
      </c>
      <c r="G254" s="10">
        <f t="shared" si="163"/>
        <v>500</v>
      </c>
      <c r="H254" s="10">
        <f t="shared" si="106"/>
        <v>500</v>
      </c>
      <c r="I254" s="10">
        <f t="shared" si="107"/>
        <v>500</v>
      </c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5"/>
      <c r="AP254" s="105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</row>
    <row r="255" spans="1:59" ht="24" hidden="1">
      <c r="A255" s="78">
        <v>4511</v>
      </c>
      <c r="B255" s="79"/>
      <c r="C255" s="80"/>
      <c r="D255" s="28" t="s">
        <v>119</v>
      </c>
      <c r="E255" s="12">
        <v>0</v>
      </c>
      <c r="F255" s="12">
        <v>0</v>
      </c>
      <c r="G255" s="12">
        <v>500</v>
      </c>
      <c r="H255" s="12">
        <f t="shared" si="106"/>
        <v>500</v>
      </c>
      <c r="I255" s="12">
        <f t="shared" si="107"/>
        <v>500</v>
      </c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  <c r="Z255" s="98"/>
      <c r="AA255" s="98"/>
      <c r="AB255" s="98"/>
      <c r="AC255" s="98"/>
      <c r="AD255" s="98"/>
      <c r="AE255" s="98"/>
      <c r="AF255" s="98"/>
      <c r="AG255" s="98"/>
      <c r="AH255" s="98"/>
      <c r="AI255" s="98"/>
      <c r="AJ255" s="98"/>
      <c r="AK255" s="98"/>
      <c r="AL255" s="98"/>
      <c r="AM255" s="98"/>
      <c r="AN255" s="98"/>
      <c r="AO255" s="98"/>
      <c r="AP255" s="98"/>
      <c r="AQ255" s="98"/>
      <c r="AR255" s="98"/>
      <c r="AS255" s="98"/>
      <c r="AT255" s="98"/>
      <c r="AU255" s="98"/>
      <c r="AV255" s="98"/>
      <c r="AW255" s="98"/>
      <c r="AX255" s="98"/>
      <c r="AY255" s="98"/>
      <c r="AZ255" s="98"/>
      <c r="BA255" s="98"/>
      <c r="BB255" s="98"/>
      <c r="BC255" s="98"/>
      <c r="BD255" s="98"/>
      <c r="BE255" s="98"/>
      <c r="BF255" s="98"/>
      <c r="BG255" s="98"/>
    </row>
    <row r="256" spans="1:59" ht="15" customHeight="1">
      <c r="A256" s="325" t="s">
        <v>281</v>
      </c>
      <c r="B256" s="325"/>
      <c r="C256" s="325"/>
      <c r="D256" s="71" t="s">
        <v>282</v>
      </c>
      <c r="E256" s="72">
        <f>E257</f>
        <v>1200</v>
      </c>
      <c r="F256" s="72">
        <f t="shared" ref="F256:I256" si="164">F257</f>
        <v>0</v>
      </c>
      <c r="G256" s="72">
        <f t="shared" si="164"/>
        <v>2000</v>
      </c>
      <c r="H256" s="72">
        <f t="shared" si="164"/>
        <v>2000</v>
      </c>
      <c r="I256" s="72">
        <f t="shared" si="164"/>
        <v>2000</v>
      </c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7"/>
      <c r="AV256" s="107"/>
      <c r="AW256" s="107"/>
      <c r="AX256" s="107"/>
      <c r="AY256" s="107"/>
      <c r="AZ256" s="107"/>
      <c r="BA256" s="107"/>
      <c r="BB256" s="107"/>
      <c r="BC256" s="107"/>
      <c r="BD256" s="107"/>
      <c r="BE256" s="107"/>
      <c r="BF256" s="107"/>
      <c r="BG256" s="107"/>
    </row>
    <row r="257" spans="1:59">
      <c r="A257" s="324" t="s">
        <v>147</v>
      </c>
      <c r="B257" s="324"/>
      <c r="C257" s="324"/>
      <c r="D257" s="55" t="s">
        <v>47</v>
      </c>
      <c r="E257" s="14">
        <f>E258</f>
        <v>1200</v>
      </c>
      <c r="F257" s="14">
        <f t="shared" ref="F257:I257" si="165">F258</f>
        <v>0</v>
      </c>
      <c r="G257" s="14">
        <f t="shared" si="165"/>
        <v>2000</v>
      </c>
      <c r="H257" s="14">
        <f t="shared" si="165"/>
        <v>2000</v>
      </c>
      <c r="I257" s="14">
        <f t="shared" si="165"/>
        <v>2000</v>
      </c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  <c r="X257" s="102"/>
      <c r="Y257" s="102"/>
      <c r="Z257" s="102"/>
      <c r="AA257" s="102"/>
      <c r="AB257" s="102"/>
      <c r="AC257" s="102"/>
      <c r="AD257" s="102"/>
      <c r="AE257" s="102"/>
      <c r="AF257" s="102"/>
      <c r="AG257" s="102"/>
      <c r="AH257" s="102"/>
      <c r="AI257" s="102"/>
      <c r="AJ257" s="102"/>
      <c r="AK257" s="102"/>
      <c r="AL257" s="102"/>
      <c r="AM257" s="102"/>
      <c r="AN257" s="102"/>
      <c r="AO257" s="102"/>
      <c r="AP257" s="102"/>
      <c r="AQ257" s="102"/>
      <c r="AR257" s="102"/>
      <c r="AS257" s="102"/>
      <c r="AT257" s="102"/>
      <c r="AU257" s="102"/>
      <c r="AV257" s="102"/>
      <c r="AW257" s="102"/>
      <c r="AX257" s="102"/>
      <c r="AY257" s="102"/>
      <c r="AZ257" s="102"/>
      <c r="BA257" s="102"/>
      <c r="BB257" s="102"/>
      <c r="BC257" s="102"/>
      <c r="BD257" s="102"/>
      <c r="BE257" s="102"/>
      <c r="BF257" s="102"/>
      <c r="BG257" s="102"/>
    </row>
    <row r="258" spans="1:59" ht="24">
      <c r="A258" s="73">
        <v>4</v>
      </c>
      <c r="B258" s="74"/>
      <c r="C258" s="75"/>
      <c r="D258" s="81" t="s">
        <v>107</v>
      </c>
      <c r="E258" s="6">
        <f>E259</f>
        <v>1200</v>
      </c>
      <c r="F258" s="6">
        <f t="shared" ref="F258:I258" si="166">F259</f>
        <v>0</v>
      </c>
      <c r="G258" s="6">
        <f t="shared" si="166"/>
        <v>2000</v>
      </c>
      <c r="H258" s="6">
        <f t="shared" si="166"/>
        <v>2000</v>
      </c>
      <c r="I258" s="6">
        <f t="shared" si="166"/>
        <v>2000</v>
      </c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  <c r="AB258" s="103"/>
      <c r="AC258" s="103"/>
      <c r="AD258" s="103"/>
      <c r="AE258" s="103"/>
      <c r="AF258" s="103"/>
      <c r="AG258" s="103"/>
      <c r="AH258" s="103"/>
      <c r="AI258" s="103"/>
      <c r="AJ258" s="103"/>
      <c r="AK258" s="103"/>
      <c r="AL258" s="103"/>
      <c r="AM258" s="103"/>
      <c r="AN258" s="103"/>
      <c r="AO258" s="103"/>
      <c r="AP258" s="103"/>
      <c r="AQ258" s="103"/>
      <c r="AR258" s="103"/>
      <c r="AS258" s="103"/>
      <c r="AT258" s="103"/>
      <c r="AU258" s="103"/>
      <c r="AV258" s="103"/>
      <c r="AW258" s="103"/>
      <c r="AX258" s="103"/>
      <c r="AY258" s="103"/>
      <c r="AZ258" s="103"/>
      <c r="BA258" s="103"/>
      <c r="BB258" s="103"/>
      <c r="BC258" s="103"/>
      <c r="BD258" s="103"/>
      <c r="BE258" s="103"/>
      <c r="BF258" s="103"/>
      <c r="BG258" s="103"/>
    </row>
    <row r="259" spans="1:59" s="98" customFormat="1" ht="24">
      <c r="A259" s="273">
        <v>42</v>
      </c>
      <c r="B259" s="274"/>
      <c r="C259" s="275"/>
      <c r="D259" s="276" t="s">
        <v>108</v>
      </c>
      <c r="E259" s="221">
        <f>E260</f>
        <v>1200</v>
      </c>
      <c r="F259" s="221">
        <f t="shared" ref="F259:I259" si="167">F260</f>
        <v>0</v>
      </c>
      <c r="G259" s="221">
        <f t="shared" si="167"/>
        <v>2000</v>
      </c>
      <c r="H259" s="221">
        <f t="shared" si="167"/>
        <v>2000</v>
      </c>
      <c r="I259" s="221">
        <f t="shared" si="167"/>
        <v>2000</v>
      </c>
      <c r="J259" s="104"/>
      <c r="K259" s="104"/>
      <c r="L259" s="104"/>
      <c r="M259" s="104"/>
      <c r="N259" s="10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  <c r="Z259" s="104"/>
      <c r="AA259" s="104"/>
      <c r="AB259" s="104"/>
      <c r="AC259" s="104"/>
      <c r="AD259" s="104"/>
      <c r="AE259" s="104"/>
      <c r="AF259" s="104"/>
      <c r="AG259" s="104"/>
      <c r="AH259" s="104"/>
      <c r="AI259" s="104"/>
      <c r="AJ259" s="104"/>
      <c r="AK259" s="104"/>
      <c r="AL259" s="104"/>
      <c r="AM259" s="104"/>
      <c r="AN259" s="104"/>
      <c r="AO259" s="104"/>
      <c r="AP259" s="104"/>
      <c r="AQ259" s="104"/>
      <c r="AR259" s="104"/>
      <c r="AS259" s="104"/>
      <c r="AT259" s="104"/>
      <c r="AU259" s="104"/>
      <c r="AV259" s="104"/>
      <c r="AW259" s="104"/>
      <c r="AX259" s="104"/>
      <c r="AY259" s="104"/>
      <c r="AZ259" s="104"/>
      <c r="BA259" s="104"/>
      <c r="BB259" s="104"/>
      <c r="BC259" s="104"/>
      <c r="BD259" s="104"/>
      <c r="BE259" s="104"/>
      <c r="BF259" s="104"/>
      <c r="BG259" s="104"/>
    </row>
    <row r="260" spans="1:59" ht="24" hidden="1">
      <c r="A260" s="33">
        <v>424</v>
      </c>
      <c r="B260" s="76"/>
      <c r="C260" s="77"/>
      <c r="D260" s="27" t="s">
        <v>115</v>
      </c>
      <c r="E260" s="10">
        <f>E261</f>
        <v>1200</v>
      </c>
      <c r="F260" s="10">
        <f t="shared" ref="F260:I260" si="168">F261</f>
        <v>0</v>
      </c>
      <c r="G260" s="10">
        <f t="shared" si="168"/>
        <v>2000</v>
      </c>
      <c r="H260" s="10">
        <f t="shared" si="168"/>
        <v>2000</v>
      </c>
      <c r="I260" s="10">
        <f t="shared" si="168"/>
        <v>2000</v>
      </c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</row>
    <row r="261" spans="1:59" hidden="1">
      <c r="A261" s="78">
        <v>4241</v>
      </c>
      <c r="B261" s="79"/>
      <c r="C261" s="80"/>
      <c r="D261" s="93" t="s">
        <v>116</v>
      </c>
      <c r="E261" s="12">
        <v>1200</v>
      </c>
      <c r="F261" s="12">
        <v>0</v>
      </c>
      <c r="G261" s="12">
        <v>2000</v>
      </c>
      <c r="H261" s="12">
        <f t="shared" ref="H261:I263" si="169">G261</f>
        <v>2000</v>
      </c>
      <c r="I261" s="12">
        <f t="shared" si="169"/>
        <v>2000</v>
      </c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  <c r="AB261" s="98"/>
      <c r="AC261" s="98"/>
      <c r="AD261" s="98"/>
      <c r="AE261" s="98"/>
      <c r="AF261" s="98"/>
      <c r="AG261" s="98"/>
      <c r="AH261" s="98"/>
      <c r="AI261" s="98"/>
      <c r="AJ261" s="98"/>
      <c r="AK261" s="98"/>
      <c r="AL261" s="98"/>
      <c r="AM261" s="98"/>
      <c r="AN261" s="98"/>
      <c r="AO261" s="98"/>
      <c r="AP261" s="98"/>
      <c r="AQ261" s="98"/>
      <c r="AR261" s="98"/>
      <c r="AS261" s="98"/>
      <c r="AT261" s="98"/>
      <c r="AU261" s="98"/>
      <c r="AV261" s="98"/>
      <c r="AW261" s="98"/>
      <c r="AX261" s="98"/>
      <c r="AY261" s="98"/>
      <c r="AZ261" s="98"/>
      <c r="BA261" s="98"/>
      <c r="BB261" s="98"/>
      <c r="BC261" s="98"/>
      <c r="BD261" s="98"/>
      <c r="BE261" s="98"/>
      <c r="BF261" s="98"/>
      <c r="BG261" s="98"/>
    </row>
    <row r="262" spans="1:59" ht="26.25">
      <c r="A262" s="326" t="s">
        <v>217</v>
      </c>
      <c r="B262" s="326"/>
      <c r="C262" s="326"/>
      <c r="D262" s="87" t="s">
        <v>218</v>
      </c>
      <c r="E262" s="52">
        <f>E263</f>
        <v>59637.94</v>
      </c>
      <c r="F262" s="52">
        <f t="shared" ref="F262:G262" si="170">F263</f>
        <v>0</v>
      </c>
      <c r="G262" s="52">
        <f t="shared" si="170"/>
        <v>500</v>
      </c>
      <c r="H262" s="52">
        <f t="shared" si="169"/>
        <v>500</v>
      </c>
      <c r="I262" s="52">
        <f t="shared" si="169"/>
        <v>500</v>
      </c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99"/>
      <c r="AT262" s="99"/>
      <c r="AU262" s="99"/>
      <c r="AV262" s="99"/>
      <c r="AW262" s="99"/>
      <c r="AX262" s="99"/>
      <c r="AY262" s="99"/>
      <c r="AZ262" s="99"/>
      <c r="BA262" s="99"/>
      <c r="BB262" s="99"/>
      <c r="BC262" s="99"/>
      <c r="BD262" s="99"/>
      <c r="BE262" s="99"/>
      <c r="BF262" s="99"/>
      <c r="BG262" s="99"/>
    </row>
    <row r="263" spans="1:59" ht="26.25">
      <c r="A263" s="330" t="s">
        <v>146</v>
      </c>
      <c r="B263" s="330"/>
      <c r="C263" s="330"/>
      <c r="D263" s="88" t="s">
        <v>218</v>
      </c>
      <c r="E263" s="54">
        <f>E264</f>
        <v>59637.94</v>
      </c>
      <c r="F263" s="54">
        <f t="shared" ref="F263:G263" si="171">F264</f>
        <v>0</v>
      </c>
      <c r="G263" s="54">
        <f t="shared" si="171"/>
        <v>500</v>
      </c>
      <c r="H263" s="54">
        <f t="shared" si="169"/>
        <v>500</v>
      </c>
      <c r="I263" s="54">
        <f t="shared" si="169"/>
        <v>500</v>
      </c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1"/>
      <c r="AD263" s="101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1"/>
      <c r="AP263" s="101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1"/>
      <c r="BB263" s="101"/>
      <c r="BC263" s="101"/>
      <c r="BD263" s="101"/>
      <c r="BE263" s="101"/>
      <c r="BF263" s="101"/>
      <c r="BG263" s="101"/>
    </row>
    <row r="264" spans="1:59" ht="15" customHeight="1">
      <c r="A264" s="324" t="s">
        <v>147</v>
      </c>
      <c r="B264" s="324"/>
      <c r="C264" s="324"/>
      <c r="D264" s="55" t="s">
        <v>47</v>
      </c>
      <c r="E264" s="14">
        <f>E265</f>
        <v>59637.94</v>
      </c>
      <c r="F264" s="14">
        <f t="shared" ref="F264:G264" si="172">F265</f>
        <v>0</v>
      </c>
      <c r="G264" s="14">
        <f t="shared" si="172"/>
        <v>500</v>
      </c>
      <c r="H264" s="14">
        <f t="shared" ref="H264:H270" si="173">G264</f>
        <v>500</v>
      </c>
      <c r="I264" s="14">
        <f t="shared" ref="I264:I270" si="174">G264</f>
        <v>500</v>
      </c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  <c r="Z264" s="102"/>
      <c r="AA264" s="102"/>
      <c r="AB264" s="102"/>
      <c r="AC264" s="102"/>
      <c r="AD264" s="102"/>
      <c r="AE264" s="102"/>
      <c r="AF264" s="102"/>
      <c r="AG264" s="102"/>
      <c r="AH264" s="102"/>
      <c r="AI264" s="102"/>
      <c r="AJ264" s="102"/>
      <c r="AK264" s="102"/>
      <c r="AL264" s="102"/>
      <c r="AM264" s="102"/>
      <c r="AN264" s="102"/>
      <c r="AO264" s="102"/>
      <c r="AP264" s="102"/>
      <c r="AQ264" s="102"/>
      <c r="AR264" s="102"/>
      <c r="AS264" s="102"/>
      <c r="AT264" s="102"/>
      <c r="AU264" s="102"/>
      <c r="AV264" s="102"/>
      <c r="AW264" s="102"/>
      <c r="AX264" s="102"/>
      <c r="AY264" s="102"/>
      <c r="AZ264" s="102"/>
      <c r="BA264" s="102"/>
      <c r="BB264" s="102"/>
      <c r="BC264" s="102"/>
      <c r="BD264" s="102"/>
      <c r="BE264" s="102"/>
      <c r="BF264" s="102"/>
      <c r="BG264" s="102"/>
    </row>
    <row r="265" spans="1:59" ht="15" customHeight="1">
      <c r="A265" s="63">
        <v>3</v>
      </c>
      <c r="B265" s="64"/>
      <c r="C265" s="65"/>
      <c r="D265" s="66" t="s">
        <v>51</v>
      </c>
      <c r="E265" s="6">
        <f>E266</f>
        <v>59637.94</v>
      </c>
      <c r="F265" s="6">
        <f t="shared" ref="F265:G265" si="175">F266</f>
        <v>0</v>
      </c>
      <c r="G265" s="6">
        <f t="shared" si="175"/>
        <v>500</v>
      </c>
      <c r="H265" s="6">
        <f t="shared" si="173"/>
        <v>500</v>
      </c>
      <c r="I265" s="6">
        <f t="shared" si="174"/>
        <v>500</v>
      </c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03"/>
      <c r="AH265" s="103"/>
      <c r="AI265" s="103"/>
      <c r="AJ265" s="103"/>
      <c r="AK265" s="103"/>
      <c r="AL265" s="103"/>
      <c r="AM265" s="103"/>
      <c r="AN265" s="103"/>
      <c r="AO265" s="103"/>
      <c r="AP265" s="103"/>
      <c r="AQ265" s="103"/>
      <c r="AR265" s="103"/>
      <c r="AS265" s="103"/>
      <c r="AT265" s="103"/>
      <c r="AU265" s="103"/>
      <c r="AV265" s="103"/>
      <c r="AW265" s="103"/>
      <c r="AX265" s="103"/>
      <c r="AY265" s="103"/>
      <c r="AZ265" s="103"/>
      <c r="BA265" s="103"/>
      <c r="BB265" s="103"/>
      <c r="BC265" s="103"/>
      <c r="BD265" s="103"/>
      <c r="BE265" s="103"/>
      <c r="BF265" s="103"/>
      <c r="BG265" s="103"/>
    </row>
    <row r="266" spans="1:59" s="98" customFormat="1" ht="15" customHeight="1">
      <c r="A266" s="269">
        <v>32</v>
      </c>
      <c r="B266" s="270"/>
      <c r="C266" s="271"/>
      <c r="D266" s="272" t="s">
        <v>61</v>
      </c>
      <c r="E266" s="221">
        <f>E267+E269</f>
        <v>59637.94</v>
      </c>
      <c r="F266" s="221">
        <f t="shared" ref="F266:G266" si="176">F267+F269</f>
        <v>0</v>
      </c>
      <c r="G266" s="221">
        <f t="shared" si="176"/>
        <v>500</v>
      </c>
      <c r="H266" s="221">
        <f t="shared" si="173"/>
        <v>500</v>
      </c>
      <c r="I266" s="221">
        <f t="shared" si="174"/>
        <v>500</v>
      </c>
      <c r="J266" s="104"/>
      <c r="K266" s="104"/>
      <c r="L266" s="104"/>
      <c r="M266" s="104"/>
      <c r="N266" s="104"/>
      <c r="O266" s="104"/>
      <c r="P266" s="104"/>
      <c r="Q266" s="104"/>
      <c r="R266" s="104"/>
      <c r="S266" s="104"/>
      <c r="T266" s="104"/>
      <c r="U266" s="104"/>
      <c r="V266" s="104"/>
      <c r="W266" s="104"/>
      <c r="X266" s="104"/>
      <c r="Y266" s="104"/>
      <c r="Z266" s="104"/>
      <c r="AA266" s="104"/>
      <c r="AB266" s="104"/>
      <c r="AC266" s="104"/>
      <c r="AD266" s="104"/>
      <c r="AE266" s="104"/>
      <c r="AF266" s="104"/>
      <c r="AG266" s="104"/>
      <c r="AH266" s="104"/>
      <c r="AI266" s="104"/>
      <c r="AJ266" s="104"/>
      <c r="AK266" s="104"/>
      <c r="AL266" s="104"/>
      <c r="AM266" s="104"/>
      <c r="AN266" s="104"/>
      <c r="AO266" s="104"/>
      <c r="AP266" s="104"/>
      <c r="AQ266" s="104"/>
      <c r="AR266" s="104"/>
      <c r="AS266" s="104"/>
      <c r="AT266" s="104"/>
      <c r="AU266" s="104"/>
      <c r="AV266" s="104"/>
      <c r="AW266" s="104"/>
      <c r="AX266" s="104"/>
      <c r="AY266" s="104"/>
      <c r="AZ266" s="104"/>
      <c r="BA266" s="104"/>
      <c r="BB266" s="104"/>
      <c r="BC266" s="104"/>
      <c r="BD266" s="104"/>
      <c r="BE266" s="104"/>
      <c r="BF266" s="104"/>
      <c r="BG266" s="104"/>
    </row>
    <row r="267" spans="1:59" hidden="1">
      <c r="A267" s="57">
        <v>322</v>
      </c>
      <c r="B267" s="67"/>
      <c r="C267" s="68"/>
      <c r="D267" s="24" t="s">
        <v>67</v>
      </c>
      <c r="E267" s="10">
        <f>E268</f>
        <v>0</v>
      </c>
      <c r="F267" s="10">
        <f t="shared" ref="F267:G267" si="177">F268</f>
        <v>0</v>
      </c>
      <c r="G267" s="10">
        <f t="shared" si="177"/>
        <v>0</v>
      </c>
      <c r="H267" s="10">
        <f t="shared" si="173"/>
        <v>0</v>
      </c>
      <c r="I267" s="10">
        <f t="shared" si="174"/>
        <v>0</v>
      </c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</row>
    <row r="268" spans="1:59" ht="26.25" hidden="1">
      <c r="A268" s="60">
        <v>3224</v>
      </c>
      <c r="B268" s="69"/>
      <c r="C268" s="70"/>
      <c r="D268" s="25" t="s">
        <v>71</v>
      </c>
      <c r="E268" s="12">
        <v>0</v>
      </c>
      <c r="F268" s="12">
        <v>0</v>
      </c>
      <c r="G268" s="12">
        <v>0</v>
      </c>
      <c r="H268" s="12">
        <f t="shared" si="173"/>
        <v>0</v>
      </c>
      <c r="I268" s="12">
        <f t="shared" si="174"/>
        <v>0</v>
      </c>
      <c r="J268" s="98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  <c r="W268" s="98"/>
      <c r="X268" s="98"/>
      <c r="Y268" s="98"/>
      <c r="Z268" s="98"/>
      <c r="AA268" s="98"/>
      <c r="AB268" s="98"/>
      <c r="AC268" s="98"/>
      <c r="AD268" s="98"/>
      <c r="AE268" s="98"/>
      <c r="AF268" s="98"/>
      <c r="AG268" s="98"/>
      <c r="AH268" s="98"/>
      <c r="AI268" s="98"/>
      <c r="AJ268" s="98"/>
      <c r="AK268" s="98"/>
      <c r="AL268" s="98"/>
      <c r="AM268" s="98"/>
      <c r="AN268" s="98"/>
      <c r="AO268" s="98"/>
      <c r="AP268" s="98"/>
      <c r="AQ268" s="98"/>
      <c r="AR268" s="98"/>
      <c r="AS268" s="98"/>
      <c r="AT268" s="98"/>
      <c r="AU268" s="98"/>
      <c r="AV268" s="98"/>
      <c r="AW268" s="98"/>
      <c r="AX268" s="98"/>
      <c r="AY268" s="98"/>
      <c r="AZ268" s="98"/>
      <c r="BA268" s="98"/>
      <c r="BB268" s="98"/>
      <c r="BC268" s="98"/>
      <c r="BD268" s="98"/>
      <c r="BE268" s="98"/>
      <c r="BF268" s="98"/>
      <c r="BG268" s="98"/>
    </row>
    <row r="269" spans="1:59" ht="15" hidden="1" customHeight="1">
      <c r="A269" s="57">
        <v>323</v>
      </c>
      <c r="B269" s="67"/>
      <c r="C269" s="68"/>
      <c r="D269" s="24" t="s">
        <v>74</v>
      </c>
      <c r="E269" s="10">
        <f>E270</f>
        <v>59637.94</v>
      </c>
      <c r="F269" s="10">
        <f t="shared" ref="F269:G269" si="178">F270</f>
        <v>0</v>
      </c>
      <c r="G269" s="10">
        <f t="shared" si="178"/>
        <v>500</v>
      </c>
      <c r="H269" s="10">
        <f t="shared" si="173"/>
        <v>500</v>
      </c>
      <c r="I269" s="10">
        <f t="shared" si="174"/>
        <v>500</v>
      </c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</row>
    <row r="270" spans="1:59" ht="26.25" hidden="1">
      <c r="A270" s="60">
        <v>3232</v>
      </c>
      <c r="B270" s="69"/>
      <c r="C270" s="70"/>
      <c r="D270" s="25" t="s">
        <v>76</v>
      </c>
      <c r="E270" s="12">
        <v>59637.94</v>
      </c>
      <c r="F270" s="12">
        <v>0</v>
      </c>
      <c r="G270" s="12">
        <v>500</v>
      </c>
      <c r="H270" s="12">
        <f t="shared" si="173"/>
        <v>500</v>
      </c>
      <c r="I270" s="12">
        <f t="shared" si="174"/>
        <v>500</v>
      </c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  <c r="AA270" s="98"/>
      <c r="AB270" s="98"/>
      <c r="AC270" s="98"/>
      <c r="AD270" s="98"/>
      <c r="AE270" s="98"/>
      <c r="AF270" s="98"/>
      <c r="AG270" s="98"/>
      <c r="AH270" s="98"/>
      <c r="AI270" s="98"/>
      <c r="AJ270" s="98"/>
      <c r="AK270" s="98"/>
      <c r="AL270" s="98"/>
      <c r="AM270" s="98"/>
      <c r="AN270" s="98"/>
      <c r="AO270" s="98"/>
      <c r="AP270" s="98"/>
      <c r="AQ270" s="98"/>
      <c r="AR270" s="98"/>
      <c r="AS270" s="98"/>
      <c r="AT270" s="98"/>
      <c r="AU270" s="98"/>
      <c r="AV270" s="98"/>
      <c r="AW270" s="98"/>
      <c r="AX270" s="98"/>
      <c r="AY270" s="98"/>
      <c r="AZ270" s="98"/>
      <c r="BA270" s="98"/>
      <c r="BB270" s="98"/>
      <c r="BC270" s="98"/>
      <c r="BD270" s="98"/>
      <c r="BE270" s="98"/>
      <c r="BF270" s="98"/>
      <c r="BG270" s="98"/>
    </row>
    <row r="271" spans="1:59" ht="26.25">
      <c r="A271" s="326" t="s">
        <v>173</v>
      </c>
      <c r="B271" s="326"/>
      <c r="C271" s="326"/>
      <c r="D271" s="87" t="s">
        <v>174</v>
      </c>
      <c r="E271" s="52">
        <f>E272</f>
        <v>0</v>
      </c>
      <c r="F271" s="52">
        <f t="shared" ref="F271:G271" si="179">F272</f>
        <v>0</v>
      </c>
      <c r="G271" s="52">
        <f t="shared" si="179"/>
        <v>0</v>
      </c>
      <c r="H271" s="52">
        <f t="shared" si="106"/>
        <v>0</v>
      </c>
      <c r="I271" s="52">
        <f t="shared" si="107"/>
        <v>0</v>
      </c>
      <c r="J271" s="99"/>
      <c r="K271" s="99"/>
      <c r="L271" s="99"/>
      <c r="M271" s="99"/>
      <c r="N271" s="99"/>
      <c r="O271" s="99"/>
      <c r="P271" s="99"/>
      <c r="Q271" s="99"/>
      <c r="R271" s="99"/>
      <c r="S271" s="99"/>
      <c r="T271" s="99"/>
      <c r="U271" s="99"/>
      <c r="V271" s="99"/>
      <c r="W271" s="99"/>
      <c r="X271" s="99"/>
      <c r="Y271" s="99"/>
      <c r="Z271" s="99"/>
      <c r="AA271" s="99"/>
      <c r="AB271" s="99"/>
      <c r="AC271" s="99"/>
      <c r="AD271" s="99"/>
      <c r="AE271" s="99"/>
      <c r="AF271" s="99"/>
      <c r="AG271" s="99"/>
      <c r="AH271" s="99"/>
      <c r="AI271" s="99"/>
      <c r="AJ271" s="99"/>
      <c r="AK271" s="99"/>
      <c r="AL271" s="99"/>
      <c r="AM271" s="99"/>
      <c r="AN271" s="99"/>
      <c r="AO271" s="99"/>
      <c r="AP271" s="99"/>
      <c r="AQ271" s="99"/>
      <c r="AR271" s="99"/>
      <c r="AS271" s="99"/>
      <c r="AT271" s="99"/>
      <c r="AU271" s="99"/>
      <c r="AV271" s="99"/>
      <c r="AW271" s="99"/>
      <c r="AX271" s="99"/>
      <c r="AY271" s="99"/>
      <c r="AZ271" s="99"/>
      <c r="BA271" s="99"/>
      <c r="BB271" s="99"/>
      <c r="BC271" s="99"/>
      <c r="BD271" s="99"/>
      <c r="BE271" s="99"/>
      <c r="BF271" s="99"/>
      <c r="BG271" s="99"/>
    </row>
    <row r="272" spans="1:59" ht="39">
      <c r="A272" s="325" t="s">
        <v>175</v>
      </c>
      <c r="B272" s="325"/>
      <c r="C272" s="325"/>
      <c r="D272" s="83" t="s">
        <v>176</v>
      </c>
      <c r="E272" s="72">
        <f>E274</f>
        <v>0</v>
      </c>
      <c r="F272" s="72">
        <f t="shared" ref="F272:G272" si="180">F274</f>
        <v>0</v>
      </c>
      <c r="G272" s="72">
        <f t="shared" si="180"/>
        <v>0</v>
      </c>
      <c r="H272" s="72">
        <f t="shared" si="106"/>
        <v>0</v>
      </c>
      <c r="I272" s="72">
        <f t="shared" si="107"/>
        <v>0</v>
      </c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7"/>
      <c r="AV272" s="107"/>
      <c r="AW272" s="107"/>
      <c r="AX272" s="107"/>
      <c r="AY272" s="107"/>
      <c r="AZ272" s="107"/>
      <c r="BA272" s="107"/>
      <c r="BB272" s="107"/>
      <c r="BC272" s="107"/>
      <c r="BD272" s="107"/>
      <c r="BE272" s="107"/>
      <c r="BF272" s="107"/>
      <c r="BG272" s="107"/>
    </row>
    <row r="273" spans="1:59" ht="15" customHeight="1">
      <c r="A273" s="324" t="s">
        <v>147</v>
      </c>
      <c r="B273" s="324"/>
      <c r="C273" s="324"/>
      <c r="D273" s="55" t="s">
        <v>47</v>
      </c>
      <c r="E273" s="14">
        <f>E272</f>
        <v>0</v>
      </c>
      <c r="F273" s="14">
        <f t="shared" ref="F273:G273" si="181">F272</f>
        <v>0</v>
      </c>
      <c r="G273" s="14">
        <f t="shared" si="181"/>
        <v>0</v>
      </c>
      <c r="H273" s="14">
        <f t="shared" si="106"/>
        <v>0</v>
      </c>
      <c r="I273" s="14">
        <f t="shared" si="107"/>
        <v>0</v>
      </c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  <c r="Z273" s="102"/>
      <c r="AA273" s="102"/>
      <c r="AB273" s="102"/>
      <c r="AC273" s="102"/>
      <c r="AD273" s="102"/>
      <c r="AE273" s="102"/>
      <c r="AF273" s="102"/>
      <c r="AG273" s="102"/>
      <c r="AH273" s="102"/>
      <c r="AI273" s="102"/>
      <c r="AJ273" s="102"/>
      <c r="AK273" s="102"/>
      <c r="AL273" s="102"/>
      <c r="AM273" s="102"/>
      <c r="AN273" s="102"/>
      <c r="AO273" s="102"/>
      <c r="AP273" s="102"/>
      <c r="AQ273" s="102"/>
      <c r="AR273" s="102"/>
      <c r="AS273" s="102"/>
      <c r="AT273" s="102"/>
      <c r="AU273" s="102"/>
      <c r="AV273" s="102"/>
      <c r="AW273" s="102"/>
      <c r="AX273" s="102"/>
      <c r="AY273" s="102"/>
      <c r="AZ273" s="102"/>
      <c r="BA273" s="102"/>
      <c r="BB273" s="102"/>
      <c r="BC273" s="102"/>
      <c r="BD273" s="102"/>
      <c r="BE273" s="102"/>
      <c r="BF273" s="102"/>
      <c r="BG273" s="102"/>
    </row>
    <row r="274" spans="1:59">
      <c r="A274" s="73">
        <v>3</v>
      </c>
      <c r="B274" s="74"/>
      <c r="C274" s="75"/>
      <c r="D274" s="86" t="s">
        <v>51</v>
      </c>
      <c r="E274" s="6">
        <f>E275</f>
        <v>0</v>
      </c>
      <c r="F274" s="6">
        <f t="shared" ref="F274:G276" si="182">F275</f>
        <v>0</v>
      </c>
      <c r="G274" s="6">
        <f t="shared" si="182"/>
        <v>0</v>
      </c>
      <c r="H274" s="6">
        <f t="shared" si="106"/>
        <v>0</v>
      </c>
      <c r="I274" s="6">
        <f t="shared" si="107"/>
        <v>0</v>
      </c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  <c r="AA274" s="103"/>
      <c r="AB274" s="103"/>
      <c r="AC274" s="103"/>
      <c r="AD274" s="103"/>
      <c r="AE274" s="103"/>
      <c r="AF274" s="103"/>
      <c r="AG274" s="103"/>
      <c r="AH274" s="103"/>
      <c r="AI274" s="103"/>
      <c r="AJ274" s="103"/>
      <c r="AK274" s="103"/>
      <c r="AL274" s="103"/>
      <c r="AM274" s="103"/>
      <c r="AN274" s="103"/>
      <c r="AO274" s="103"/>
      <c r="AP274" s="103"/>
      <c r="AQ274" s="103"/>
      <c r="AR274" s="103"/>
      <c r="AS274" s="103"/>
      <c r="AT274" s="103"/>
      <c r="AU274" s="103"/>
      <c r="AV274" s="103"/>
      <c r="AW274" s="103"/>
      <c r="AX274" s="103"/>
      <c r="AY274" s="103"/>
      <c r="AZ274" s="103"/>
      <c r="BA274" s="103"/>
      <c r="BB274" s="103"/>
      <c r="BC274" s="103"/>
      <c r="BD274" s="103"/>
      <c r="BE274" s="103"/>
      <c r="BF274" s="103"/>
      <c r="BG274" s="103"/>
    </row>
    <row r="275" spans="1:59" s="98" customFormat="1" ht="39">
      <c r="A275" s="273">
        <v>37</v>
      </c>
      <c r="B275" s="274"/>
      <c r="C275" s="275"/>
      <c r="D275" s="283" t="s">
        <v>177</v>
      </c>
      <c r="E275" s="221">
        <f>E276</f>
        <v>0</v>
      </c>
      <c r="F275" s="221">
        <f t="shared" si="182"/>
        <v>0</v>
      </c>
      <c r="G275" s="221">
        <f t="shared" si="182"/>
        <v>0</v>
      </c>
      <c r="H275" s="221">
        <f t="shared" si="106"/>
        <v>0</v>
      </c>
      <c r="I275" s="221">
        <f t="shared" si="107"/>
        <v>0</v>
      </c>
      <c r="J275" s="104"/>
      <c r="K275" s="104"/>
      <c r="L275" s="104"/>
      <c r="M275" s="110"/>
      <c r="N275" s="104"/>
      <c r="O275" s="104"/>
      <c r="P275" s="104"/>
      <c r="Q275" s="104"/>
      <c r="R275" s="104"/>
      <c r="S275" s="104"/>
      <c r="T275" s="104"/>
      <c r="U275" s="104"/>
      <c r="V275" s="104"/>
      <c r="W275" s="104"/>
      <c r="X275" s="104"/>
      <c r="Y275" s="104"/>
      <c r="Z275" s="104"/>
      <c r="AA275" s="104"/>
      <c r="AB275" s="104"/>
      <c r="AC275" s="104"/>
      <c r="AD275" s="104"/>
      <c r="AE275" s="104"/>
      <c r="AF275" s="104"/>
      <c r="AG275" s="104"/>
      <c r="AH275" s="104"/>
      <c r="AI275" s="104"/>
      <c r="AJ275" s="104"/>
      <c r="AK275" s="104"/>
      <c r="AL275" s="104"/>
      <c r="AM275" s="104"/>
      <c r="AN275" s="104"/>
      <c r="AO275" s="104"/>
      <c r="AP275" s="104"/>
      <c r="AQ275" s="104"/>
      <c r="AR275" s="104"/>
      <c r="AS275" s="104"/>
      <c r="AT275" s="104"/>
      <c r="AU275" s="104"/>
      <c r="AV275" s="104"/>
      <c r="AW275" s="104"/>
      <c r="AX275" s="104"/>
      <c r="AY275" s="104"/>
      <c r="AZ275" s="104"/>
      <c r="BA275" s="104"/>
      <c r="BB275" s="104"/>
      <c r="BC275" s="104"/>
      <c r="BD275" s="104"/>
      <c r="BE275" s="104"/>
      <c r="BF275" s="104"/>
      <c r="BG275" s="104"/>
    </row>
    <row r="276" spans="1:59" ht="26.25" hidden="1">
      <c r="A276" s="33">
        <v>372</v>
      </c>
      <c r="B276" s="76"/>
      <c r="C276" s="77"/>
      <c r="D276" s="29" t="s">
        <v>103</v>
      </c>
      <c r="E276" s="10">
        <f>E277</f>
        <v>0</v>
      </c>
      <c r="F276" s="10">
        <f t="shared" si="182"/>
        <v>0</v>
      </c>
      <c r="G276" s="10">
        <f t="shared" si="182"/>
        <v>0</v>
      </c>
      <c r="H276" s="10">
        <f t="shared" si="106"/>
        <v>0</v>
      </c>
      <c r="I276" s="10">
        <f t="shared" si="107"/>
        <v>0</v>
      </c>
      <c r="J276" s="105"/>
      <c r="K276" s="105"/>
      <c r="L276" s="105"/>
      <c r="M276" s="111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</row>
    <row r="277" spans="1:59" ht="39" hidden="1">
      <c r="A277" s="78">
        <v>3723</v>
      </c>
      <c r="B277" s="79"/>
      <c r="C277" s="80"/>
      <c r="D277" s="30" t="s">
        <v>105</v>
      </c>
      <c r="E277" s="12">
        <v>0</v>
      </c>
      <c r="F277" s="12">
        <v>0</v>
      </c>
      <c r="G277" s="12">
        <v>0</v>
      </c>
      <c r="H277" s="12">
        <f t="shared" si="106"/>
        <v>0</v>
      </c>
      <c r="I277" s="12">
        <f t="shared" si="107"/>
        <v>0</v>
      </c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98"/>
      <c r="AK277" s="98"/>
      <c r="AL277" s="98"/>
      <c r="AM277" s="98"/>
      <c r="AN277" s="98"/>
      <c r="AO277" s="98"/>
      <c r="AP277" s="98"/>
      <c r="AQ277" s="98"/>
      <c r="AR277" s="98"/>
      <c r="AS277" s="98"/>
      <c r="AT277" s="98"/>
      <c r="AU277" s="98"/>
      <c r="AV277" s="98"/>
      <c r="AW277" s="98"/>
      <c r="AX277" s="98"/>
      <c r="AY277" s="98"/>
      <c r="AZ277" s="98"/>
      <c r="BA277" s="98"/>
      <c r="BB277" s="98"/>
      <c r="BC277" s="98"/>
      <c r="BD277" s="98"/>
      <c r="BE277" s="98"/>
      <c r="BF277" s="98"/>
      <c r="BG277" s="98"/>
    </row>
    <row r="278" spans="1:59" ht="39">
      <c r="A278" s="326" t="s">
        <v>173</v>
      </c>
      <c r="B278" s="326"/>
      <c r="C278" s="326"/>
      <c r="D278" s="87" t="s">
        <v>178</v>
      </c>
      <c r="E278" s="52">
        <f>E279+E458+E479+E492+E512+E536+E575+E590+E638+E668+E681+E687</f>
        <v>2849909.11</v>
      </c>
      <c r="F278" s="52">
        <f>F279+F458+F479+F492+F512+F536+F575+F590+F638+F668+F681+F687</f>
        <v>2901490</v>
      </c>
      <c r="G278" s="52">
        <f>G279+G458+G479+G492+G512+G536+G575+G590+G638+G668+G681+G687</f>
        <v>3384445</v>
      </c>
      <c r="H278" s="52">
        <f>H279+H458+H479+H492+H512+H536+H575+H590+H638+H668+H681+H687</f>
        <v>3384445</v>
      </c>
      <c r="I278" s="52">
        <f>I279+I458+I479+I492+I512+I536+I575+I590+I638+I668+I681+I687</f>
        <v>3384445</v>
      </c>
      <c r="J278" s="99"/>
      <c r="K278" s="99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99"/>
      <c r="W278" s="99"/>
      <c r="X278" s="99"/>
      <c r="Y278" s="99"/>
      <c r="Z278" s="99"/>
      <c r="AA278" s="99"/>
      <c r="AB278" s="99"/>
      <c r="AC278" s="99"/>
      <c r="AD278" s="99"/>
      <c r="AE278" s="99"/>
      <c r="AF278" s="99"/>
      <c r="AG278" s="99"/>
      <c r="AH278" s="99"/>
      <c r="AI278" s="99"/>
      <c r="AJ278" s="99"/>
      <c r="AK278" s="99"/>
      <c r="AL278" s="99"/>
      <c r="AM278" s="99"/>
      <c r="AN278" s="99"/>
      <c r="AO278" s="99"/>
      <c r="AP278" s="99"/>
      <c r="AQ278" s="99"/>
      <c r="AR278" s="99"/>
      <c r="AS278" s="99"/>
      <c r="AT278" s="99"/>
      <c r="AU278" s="99"/>
      <c r="AV278" s="99"/>
      <c r="AW278" s="99"/>
      <c r="AX278" s="99"/>
      <c r="AY278" s="99"/>
      <c r="AZ278" s="99"/>
      <c r="BA278" s="99"/>
      <c r="BB278" s="99"/>
      <c r="BC278" s="99"/>
      <c r="BD278" s="99"/>
      <c r="BE278" s="99"/>
      <c r="BF278" s="99"/>
      <c r="BG278" s="99"/>
    </row>
    <row r="279" spans="1:59">
      <c r="A279" s="330" t="s">
        <v>146</v>
      </c>
      <c r="B279" s="330"/>
      <c r="C279" s="330"/>
      <c r="D279" s="88" t="s">
        <v>49</v>
      </c>
      <c r="E279" s="54">
        <f>E281+E377+E407+E446</f>
        <v>94441.07</v>
      </c>
      <c r="F279" s="54">
        <f>F281+F377+F407+F446</f>
        <v>86650</v>
      </c>
      <c r="G279" s="54">
        <f>G281+G377+G407+G446+G330</f>
        <v>97795</v>
      </c>
      <c r="H279" s="54">
        <f t="shared" si="106"/>
        <v>97795</v>
      </c>
      <c r="I279" s="54">
        <f t="shared" si="107"/>
        <v>97795</v>
      </c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1"/>
      <c r="AP279" s="101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1"/>
      <c r="BB279" s="101"/>
      <c r="BC279" s="101"/>
      <c r="BD279" s="101"/>
      <c r="BE279" s="101"/>
      <c r="BF279" s="101"/>
      <c r="BG279" s="101"/>
    </row>
    <row r="280" spans="1:59" ht="15" customHeight="1">
      <c r="A280" s="324" t="s">
        <v>179</v>
      </c>
      <c r="B280" s="324"/>
      <c r="C280" s="324"/>
      <c r="D280" s="55" t="s">
        <v>31</v>
      </c>
      <c r="E280" s="14">
        <f>E281</f>
        <v>69921.270000000019</v>
      </c>
      <c r="F280" s="14">
        <f t="shared" ref="F280:G280" si="183">F281</f>
        <v>62150</v>
      </c>
      <c r="G280" s="14">
        <f t="shared" si="183"/>
        <v>32945</v>
      </c>
      <c r="H280" s="14">
        <f>H281</f>
        <v>63595</v>
      </c>
      <c r="I280" s="14">
        <f>I281</f>
        <v>63595</v>
      </c>
      <c r="J280" s="102"/>
      <c r="K280" s="108"/>
      <c r="L280" s="108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  <c r="AA280" s="102"/>
      <c r="AB280" s="102"/>
      <c r="AC280" s="102"/>
      <c r="AD280" s="102"/>
      <c r="AE280" s="102"/>
      <c r="AF280" s="102"/>
      <c r="AG280" s="102"/>
      <c r="AH280" s="102"/>
      <c r="AI280" s="102"/>
      <c r="AJ280" s="102"/>
      <c r="AK280" s="102"/>
      <c r="AL280" s="102"/>
      <c r="AM280" s="102"/>
      <c r="AN280" s="102"/>
      <c r="AO280" s="102"/>
      <c r="AP280" s="102"/>
      <c r="AQ280" s="102"/>
      <c r="AR280" s="102"/>
      <c r="AS280" s="102"/>
      <c r="AT280" s="102"/>
      <c r="AU280" s="102"/>
      <c r="AV280" s="102"/>
      <c r="AW280" s="102"/>
      <c r="AX280" s="102"/>
      <c r="AY280" s="102"/>
      <c r="AZ280" s="102"/>
      <c r="BA280" s="102"/>
      <c r="BB280" s="102"/>
      <c r="BC280" s="102"/>
      <c r="BD280" s="102"/>
      <c r="BE280" s="102"/>
      <c r="BF280" s="102"/>
      <c r="BG280" s="102"/>
    </row>
    <row r="281" spans="1:59">
      <c r="A281" s="73">
        <v>3</v>
      </c>
      <c r="B281" s="74"/>
      <c r="C281" s="75"/>
      <c r="D281" s="66" t="s">
        <v>51</v>
      </c>
      <c r="E281" s="6">
        <f>E282+E289+E319+E326+E323</f>
        <v>69921.270000000019</v>
      </c>
      <c r="F281" s="6">
        <f>F282+F289+F319+F326+F323</f>
        <v>62150</v>
      </c>
      <c r="G281" s="6">
        <f t="shared" ref="G281:I281" si="184">G282+G289+G319+G326+G323</f>
        <v>32945</v>
      </c>
      <c r="H281" s="6">
        <f t="shared" si="184"/>
        <v>63595</v>
      </c>
      <c r="I281" s="6">
        <f t="shared" si="184"/>
        <v>63595</v>
      </c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  <c r="AA281" s="103"/>
      <c r="AB281" s="103"/>
      <c r="AC281" s="103"/>
      <c r="AD281" s="103"/>
      <c r="AE281" s="103"/>
      <c r="AF281" s="103"/>
      <c r="AG281" s="103"/>
      <c r="AH281" s="103"/>
      <c r="AI281" s="103"/>
      <c r="AJ281" s="103"/>
      <c r="AK281" s="103"/>
      <c r="AL281" s="103"/>
      <c r="AM281" s="103"/>
      <c r="AN281" s="103"/>
      <c r="AO281" s="103"/>
      <c r="AP281" s="103"/>
      <c r="AQ281" s="103"/>
      <c r="AR281" s="103"/>
      <c r="AS281" s="103"/>
      <c r="AT281" s="103"/>
      <c r="AU281" s="103"/>
      <c r="AV281" s="103"/>
      <c r="AW281" s="103"/>
      <c r="AX281" s="103"/>
      <c r="AY281" s="103"/>
      <c r="AZ281" s="103"/>
      <c r="BA281" s="103"/>
      <c r="BB281" s="103"/>
      <c r="BC281" s="103"/>
      <c r="BD281" s="103"/>
      <c r="BE281" s="103"/>
      <c r="BF281" s="103"/>
      <c r="BG281" s="103"/>
    </row>
    <row r="282" spans="1:59" s="98" customFormat="1">
      <c r="A282" s="273">
        <v>31</v>
      </c>
      <c r="B282" s="274"/>
      <c r="C282" s="275"/>
      <c r="D282" s="272" t="s">
        <v>52</v>
      </c>
      <c r="E282" s="221">
        <f>E283+E287+E285</f>
        <v>16759.95</v>
      </c>
      <c r="F282" s="221">
        <f t="shared" ref="F282:I282" si="185">F283+F287+F285</f>
        <v>17000</v>
      </c>
      <c r="G282" s="221">
        <v>7495</v>
      </c>
      <c r="H282" s="221">
        <f t="shared" si="185"/>
        <v>19145</v>
      </c>
      <c r="I282" s="221">
        <f t="shared" si="185"/>
        <v>19145</v>
      </c>
      <c r="J282" s="104"/>
      <c r="K282" s="110"/>
      <c r="L282" s="104"/>
      <c r="M282" s="104"/>
      <c r="N282" s="104"/>
      <c r="O282" s="104"/>
      <c r="P282" s="104"/>
      <c r="Q282" s="104"/>
      <c r="R282" s="104"/>
      <c r="S282" s="104"/>
      <c r="T282" s="104"/>
      <c r="U282" s="104"/>
      <c r="V282" s="104"/>
      <c r="W282" s="104"/>
      <c r="X282" s="104"/>
      <c r="Y282" s="104"/>
      <c r="Z282" s="104"/>
      <c r="AA282" s="104"/>
      <c r="AB282" s="104"/>
      <c r="AC282" s="104"/>
      <c r="AD282" s="104"/>
      <c r="AE282" s="104"/>
      <c r="AF282" s="104"/>
      <c r="AG282" s="104"/>
      <c r="AH282" s="104"/>
      <c r="AI282" s="104"/>
      <c r="AJ282" s="104"/>
      <c r="AK282" s="104"/>
      <c r="AL282" s="104"/>
      <c r="AM282" s="104"/>
      <c r="AN282" s="104"/>
      <c r="AO282" s="104"/>
      <c r="AP282" s="104"/>
      <c r="AQ282" s="104"/>
      <c r="AR282" s="104"/>
      <c r="AS282" s="104"/>
      <c r="AT282" s="104"/>
      <c r="AU282" s="104"/>
      <c r="AV282" s="104"/>
      <c r="AW282" s="104"/>
      <c r="AX282" s="104"/>
      <c r="AY282" s="104"/>
      <c r="AZ282" s="104"/>
      <c r="BA282" s="104"/>
      <c r="BB282" s="104"/>
      <c r="BC282" s="104"/>
      <c r="BD282" s="104"/>
      <c r="BE282" s="104"/>
      <c r="BF282" s="104"/>
      <c r="BG282" s="104"/>
    </row>
    <row r="283" spans="1:59" s="98" customFormat="1" hidden="1">
      <c r="A283" s="277">
        <v>311</v>
      </c>
      <c r="B283" s="278"/>
      <c r="C283" s="279"/>
      <c r="D283" s="234" t="s">
        <v>53</v>
      </c>
      <c r="E283" s="223">
        <f>E284</f>
        <v>13219.95</v>
      </c>
      <c r="F283" s="223">
        <f t="shared" ref="F283:I283" si="186">F284</f>
        <v>13000</v>
      </c>
      <c r="G283" s="223">
        <f t="shared" si="186"/>
        <v>13000</v>
      </c>
      <c r="H283" s="223">
        <f t="shared" si="186"/>
        <v>13000</v>
      </c>
      <c r="I283" s="223">
        <f t="shared" si="186"/>
        <v>13000</v>
      </c>
      <c r="J283" s="105"/>
      <c r="K283" s="110"/>
      <c r="L283" s="105"/>
      <c r="M283" s="105"/>
      <c r="N283" s="105"/>
      <c r="O283" s="105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</row>
    <row r="284" spans="1:59" s="98" customFormat="1" hidden="1">
      <c r="A284" s="280">
        <v>3111</v>
      </c>
      <c r="B284" s="281"/>
      <c r="C284" s="282"/>
      <c r="D284" s="235" t="s">
        <v>54</v>
      </c>
      <c r="E284" s="226">
        <v>13219.95</v>
      </c>
      <c r="F284" s="226">
        <v>13000</v>
      </c>
      <c r="G284" s="226">
        <v>13000</v>
      </c>
      <c r="H284" s="226">
        <f t="shared" si="106"/>
        <v>13000</v>
      </c>
      <c r="I284" s="226">
        <f t="shared" si="107"/>
        <v>13000</v>
      </c>
      <c r="K284" s="110"/>
    </row>
    <row r="285" spans="1:59" s="98" customFormat="1" hidden="1">
      <c r="A285" s="277">
        <v>312</v>
      </c>
      <c r="B285" s="278"/>
      <c r="C285" s="279"/>
      <c r="D285" s="234" t="s">
        <v>55</v>
      </c>
      <c r="E285" s="223">
        <f>E286</f>
        <v>3540</v>
      </c>
      <c r="F285" s="223">
        <f t="shared" ref="F285:I285" si="187">F286</f>
        <v>4000</v>
      </c>
      <c r="G285" s="223">
        <f t="shared" si="187"/>
        <v>4000</v>
      </c>
      <c r="H285" s="223">
        <f t="shared" si="187"/>
        <v>4000</v>
      </c>
      <c r="I285" s="223">
        <f t="shared" si="187"/>
        <v>4000</v>
      </c>
      <c r="J285" s="105"/>
      <c r="K285" s="110"/>
      <c r="L285" s="105"/>
      <c r="M285" s="105"/>
      <c r="N285" s="105"/>
      <c r="O285" s="105"/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5"/>
      <c r="AD285" s="105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5"/>
      <c r="AP285" s="105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</row>
    <row r="286" spans="1:59" s="98" customFormat="1" hidden="1">
      <c r="A286" s="280">
        <v>3121</v>
      </c>
      <c r="B286" s="281"/>
      <c r="C286" s="282"/>
      <c r="D286" s="235" t="s">
        <v>55</v>
      </c>
      <c r="E286" s="226">
        <v>3540</v>
      </c>
      <c r="F286" s="226">
        <v>4000</v>
      </c>
      <c r="G286" s="226">
        <v>4000</v>
      </c>
      <c r="H286" s="226">
        <f t="shared" si="106"/>
        <v>4000</v>
      </c>
      <c r="I286" s="226">
        <f t="shared" si="107"/>
        <v>4000</v>
      </c>
      <c r="K286" s="110"/>
    </row>
    <row r="287" spans="1:59" s="98" customFormat="1" hidden="1">
      <c r="A287" s="277">
        <v>313</v>
      </c>
      <c r="B287" s="278"/>
      <c r="C287" s="279"/>
      <c r="D287" s="234" t="s">
        <v>56</v>
      </c>
      <c r="E287" s="223">
        <f>E288</f>
        <v>0</v>
      </c>
      <c r="F287" s="223">
        <f t="shared" ref="F287:I287" si="188">F288</f>
        <v>0</v>
      </c>
      <c r="G287" s="223">
        <f t="shared" si="188"/>
        <v>2145</v>
      </c>
      <c r="H287" s="223">
        <f t="shared" si="188"/>
        <v>2145</v>
      </c>
      <c r="I287" s="223">
        <f t="shared" si="188"/>
        <v>2145</v>
      </c>
      <c r="J287" s="105"/>
      <c r="K287" s="111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</row>
    <row r="288" spans="1:59" s="98" customFormat="1" ht="26.25" hidden="1">
      <c r="A288" s="280">
        <v>3132</v>
      </c>
      <c r="B288" s="281"/>
      <c r="C288" s="282"/>
      <c r="D288" s="235" t="s">
        <v>57</v>
      </c>
      <c r="E288" s="226">
        <v>0</v>
      </c>
      <c r="F288" s="226">
        <v>0</v>
      </c>
      <c r="G288" s="226">
        <v>2145</v>
      </c>
      <c r="H288" s="226">
        <f>G288</f>
        <v>2145</v>
      </c>
      <c r="I288" s="226">
        <f t="shared" si="107"/>
        <v>2145</v>
      </c>
      <c r="K288" s="111"/>
    </row>
    <row r="289" spans="1:59" s="98" customFormat="1">
      <c r="A289" s="273">
        <v>32</v>
      </c>
      <c r="B289" s="274"/>
      <c r="C289" s="275"/>
      <c r="D289" s="272" t="s">
        <v>61</v>
      </c>
      <c r="E289" s="221">
        <f>E290+E294+E301+E312+E310</f>
        <v>52814.73</v>
      </c>
      <c r="F289" s="221">
        <f t="shared" ref="F289:I289" si="189">F290+F294+F301+F312+F310</f>
        <v>44850</v>
      </c>
      <c r="G289" s="221">
        <v>25150</v>
      </c>
      <c r="H289" s="221">
        <f t="shared" si="189"/>
        <v>44150</v>
      </c>
      <c r="I289" s="221">
        <f t="shared" si="189"/>
        <v>44150</v>
      </c>
      <c r="J289" s="104"/>
      <c r="K289" s="104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  <c r="Z289" s="104"/>
      <c r="AA289" s="104"/>
      <c r="AB289" s="104"/>
      <c r="AC289" s="104"/>
      <c r="AD289" s="104"/>
      <c r="AE289" s="104"/>
      <c r="AF289" s="104"/>
      <c r="AG289" s="104"/>
      <c r="AH289" s="104"/>
      <c r="AI289" s="104"/>
      <c r="AJ289" s="104"/>
      <c r="AK289" s="104"/>
      <c r="AL289" s="104"/>
      <c r="AM289" s="104"/>
      <c r="AN289" s="104"/>
      <c r="AO289" s="104"/>
      <c r="AP289" s="104"/>
      <c r="AQ289" s="104"/>
      <c r="AR289" s="104"/>
      <c r="AS289" s="104"/>
      <c r="AT289" s="104"/>
      <c r="AU289" s="104"/>
      <c r="AV289" s="104"/>
      <c r="AW289" s="104"/>
      <c r="AX289" s="104"/>
      <c r="AY289" s="104"/>
      <c r="AZ289" s="104"/>
      <c r="BA289" s="104"/>
      <c r="BB289" s="104"/>
      <c r="BC289" s="104"/>
      <c r="BD289" s="104"/>
      <c r="BE289" s="104"/>
      <c r="BF289" s="104"/>
      <c r="BG289" s="104"/>
    </row>
    <row r="290" spans="1:59" s="98" customFormat="1" hidden="1">
      <c r="A290" s="277">
        <v>321</v>
      </c>
      <c r="B290" s="278"/>
      <c r="C290" s="279"/>
      <c r="D290" s="234" t="s">
        <v>62</v>
      </c>
      <c r="E290" s="223">
        <f>SUM(E291:E293)</f>
        <v>19439.920000000002</v>
      </c>
      <c r="F290" s="223">
        <f t="shared" ref="F290:G290" si="190">SUM(F291:F293)</f>
        <v>16950</v>
      </c>
      <c r="G290" s="223">
        <f t="shared" si="190"/>
        <v>16700</v>
      </c>
      <c r="H290" s="223">
        <f t="shared" si="106"/>
        <v>16700</v>
      </c>
      <c r="I290" s="223">
        <f t="shared" si="107"/>
        <v>16700</v>
      </c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</row>
    <row r="291" spans="1:59" s="98" customFormat="1" hidden="1">
      <c r="A291" s="280">
        <v>3211</v>
      </c>
      <c r="B291" s="281"/>
      <c r="C291" s="282"/>
      <c r="D291" s="235" t="s">
        <v>63</v>
      </c>
      <c r="E291" s="226">
        <v>17924.740000000002</v>
      </c>
      <c r="F291" s="226">
        <v>15000</v>
      </c>
      <c r="G291" s="226">
        <v>15000</v>
      </c>
      <c r="H291" s="226">
        <f t="shared" si="106"/>
        <v>15000</v>
      </c>
      <c r="I291" s="226">
        <f t="shared" si="107"/>
        <v>15000</v>
      </c>
      <c r="L291" s="106"/>
    </row>
    <row r="292" spans="1:59" s="98" customFormat="1" hidden="1">
      <c r="A292" s="280">
        <v>3213</v>
      </c>
      <c r="B292" s="281"/>
      <c r="C292" s="282"/>
      <c r="D292" s="235" t="s">
        <v>65</v>
      </c>
      <c r="E292" s="226">
        <v>1018.18</v>
      </c>
      <c r="F292" s="226">
        <v>1200</v>
      </c>
      <c r="G292" s="226">
        <v>1200</v>
      </c>
      <c r="H292" s="226">
        <f t="shared" si="106"/>
        <v>1200</v>
      </c>
      <c r="I292" s="226">
        <f t="shared" si="107"/>
        <v>1200</v>
      </c>
    </row>
    <row r="293" spans="1:59" s="98" customFormat="1" ht="26.25" hidden="1">
      <c r="A293" s="280">
        <v>3214</v>
      </c>
      <c r="B293" s="281"/>
      <c r="C293" s="282"/>
      <c r="D293" s="235" t="s">
        <v>66</v>
      </c>
      <c r="E293" s="226">
        <v>497</v>
      </c>
      <c r="F293" s="226">
        <v>750</v>
      </c>
      <c r="G293" s="226">
        <v>500</v>
      </c>
      <c r="H293" s="226">
        <f t="shared" si="106"/>
        <v>500</v>
      </c>
      <c r="I293" s="226">
        <f t="shared" si="107"/>
        <v>500</v>
      </c>
    </row>
    <row r="294" spans="1:59" s="98" customFormat="1" hidden="1">
      <c r="A294" s="277">
        <v>322</v>
      </c>
      <c r="B294" s="278"/>
      <c r="C294" s="279"/>
      <c r="D294" s="234" t="s">
        <v>67</v>
      </c>
      <c r="E294" s="223">
        <f>SUM(E295:E300)</f>
        <v>14543.29</v>
      </c>
      <c r="F294" s="223">
        <f t="shared" ref="F294:G294" si="191">SUM(F295:F300)</f>
        <v>13400</v>
      </c>
      <c r="G294" s="223">
        <f t="shared" si="191"/>
        <v>13400</v>
      </c>
      <c r="H294" s="223">
        <f t="shared" si="106"/>
        <v>13400</v>
      </c>
      <c r="I294" s="223">
        <f t="shared" si="107"/>
        <v>13400</v>
      </c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5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</row>
    <row r="295" spans="1:59" s="98" customFormat="1" hidden="1">
      <c r="A295" s="280">
        <v>3221</v>
      </c>
      <c r="B295" s="281"/>
      <c r="C295" s="282"/>
      <c r="D295" s="235" t="s">
        <v>90</v>
      </c>
      <c r="E295" s="226">
        <v>124.03</v>
      </c>
      <c r="F295" s="226">
        <v>500</v>
      </c>
      <c r="G295" s="226">
        <v>500</v>
      </c>
      <c r="H295" s="226">
        <f t="shared" si="106"/>
        <v>500</v>
      </c>
      <c r="I295" s="226">
        <f t="shared" si="107"/>
        <v>500</v>
      </c>
    </row>
    <row r="296" spans="1:59" s="98" customFormat="1" hidden="1">
      <c r="A296" s="280">
        <v>3222</v>
      </c>
      <c r="B296" s="281"/>
      <c r="C296" s="282"/>
      <c r="D296" s="235" t="s">
        <v>69</v>
      </c>
      <c r="E296" s="226">
        <v>2290.5500000000002</v>
      </c>
      <c r="F296" s="226">
        <v>1000</v>
      </c>
      <c r="G296" s="226">
        <v>1000</v>
      </c>
      <c r="H296" s="226">
        <f t="shared" si="106"/>
        <v>1000</v>
      </c>
      <c r="I296" s="226">
        <f t="shared" si="107"/>
        <v>1000</v>
      </c>
    </row>
    <row r="297" spans="1:59" s="98" customFormat="1" hidden="1">
      <c r="A297" s="280">
        <v>3223</v>
      </c>
      <c r="B297" s="281"/>
      <c r="C297" s="282"/>
      <c r="D297" s="235" t="s">
        <v>70</v>
      </c>
      <c r="E297" s="226">
        <v>10809.2</v>
      </c>
      <c r="F297" s="226">
        <v>10000</v>
      </c>
      <c r="G297" s="226">
        <v>10000</v>
      </c>
      <c r="H297" s="226">
        <f t="shared" si="106"/>
        <v>10000</v>
      </c>
      <c r="I297" s="226">
        <f t="shared" si="107"/>
        <v>10000</v>
      </c>
    </row>
    <row r="298" spans="1:59" s="98" customFormat="1" ht="26.25" hidden="1">
      <c r="A298" s="280">
        <v>3224</v>
      </c>
      <c r="B298" s="281"/>
      <c r="C298" s="282"/>
      <c r="D298" s="235" t="s">
        <v>71</v>
      </c>
      <c r="E298" s="226">
        <v>0</v>
      </c>
      <c r="F298" s="226">
        <v>0</v>
      </c>
      <c r="G298" s="226">
        <v>0</v>
      </c>
      <c r="H298" s="226">
        <f t="shared" si="106"/>
        <v>0</v>
      </c>
      <c r="I298" s="226">
        <f t="shared" si="107"/>
        <v>0</v>
      </c>
    </row>
    <row r="299" spans="1:59" s="98" customFormat="1" hidden="1">
      <c r="A299" s="280">
        <v>3225</v>
      </c>
      <c r="B299" s="281"/>
      <c r="C299" s="282"/>
      <c r="D299" s="235" t="s">
        <v>91</v>
      </c>
      <c r="E299" s="226">
        <v>47.95</v>
      </c>
      <c r="F299" s="226">
        <v>500</v>
      </c>
      <c r="G299" s="226">
        <v>500</v>
      </c>
      <c r="H299" s="226">
        <f t="shared" si="106"/>
        <v>500</v>
      </c>
      <c r="I299" s="226">
        <f t="shared" si="107"/>
        <v>500</v>
      </c>
    </row>
    <row r="300" spans="1:59" s="98" customFormat="1" ht="13.5" hidden="1" customHeight="1">
      <c r="A300" s="280">
        <v>3227</v>
      </c>
      <c r="B300" s="281"/>
      <c r="C300" s="282"/>
      <c r="D300" s="235" t="s">
        <v>92</v>
      </c>
      <c r="E300" s="226">
        <v>1271.56</v>
      </c>
      <c r="F300" s="226">
        <v>1400</v>
      </c>
      <c r="G300" s="226">
        <v>1400</v>
      </c>
      <c r="H300" s="226">
        <f t="shared" si="106"/>
        <v>1400</v>
      </c>
      <c r="I300" s="226">
        <f t="shared" si="107"/>
        <v>1400</v>
      </c>
    </row>
    <row r="301" spans="1:59" s="98" customFormat="1" hidden="1">
      <c r="A301" s="277">
        <v>323</v>
      </c>
      <c r="B301" s="278"/>
      <c r="C301" s="279"/>
      <c r="D301" s="234" t="s">
        <v>74</v>
      </c>
      <c r="E301" s="223">
        <f>SUM(E302:E309)</f>
        <v>8746.06</v>
      </c>
      <c r="F301" s="223">
        <f t="shared" ref="F301:G301" si="192">SUM(F302:F309)</f>
        <v>4400</v>
      </c>
      <c r="G301" s="223">
        <f t="shared" si="192"/>
        <v>4400</v>
      </c>
      <c r="H301" s="223">
        <f t="shared" si="106"/>
        <v>4400</v>
      </c>
      <c r="I301" s="223">
        <f t="shared" si="107"/>
        <v>4400</v>
      </c>
    </row>
    <row r="302" spans="1:59" s="98" customFormat="1" hidden="1">
      <c r="A302" s="280">
        <v>3231</v>
      </c>
      <c r="B302" s="281"/>
      <c r="C302" s="282"/>
      <c r="D302" s="235" t="s">
        <v>75</v>
      </c>
      <c r="E302" s="226">
        <v>107.62</v>
      </c>
      <c r="F302" s="226">
        <v>200</v>
      </c>
      <c r="G302" s="226">
        <v>200</v>
      </c>
      <c r="H302" s="226">
        <f t="shared" si="106"/>
        <v>200</v>
      </c>
      <c r="I302" s="226">
        <f t="shared" si="107"/>
        <v>200</v>
      </c>
    </row>
    <row r="303" spans="1:59" s="98" customFormat="1" ht="26.25" hidden="1">
      <c r="A303" s="280">
        <v>3232</v>
      </c>
      <c r="B303" s="281"/>
      <c r="C303" s="282"/>
      <c r="D303" s="235" t="s">
        <v>76</v>
      </c>
      <c r="E303" s="226">
        <v>0</v>
      </c>
      <c r="F303" s="226">
        <v>0</v>
      </c>
      <c r="G303" s="226">
        <v>0</v>
      </c>
      <c r="H303" s="226">
        <f t="shared" si="106"/>
        <v>0</v>
      </c>
      <c r="I303" s="226">
        <f t="shared" si="107"/>
        <v>0</v>
      </c>
    </row>
    <row r="304" spans="1:59" s="98" customFormat="1" hidden="1">
      <c r="A304" s="280">
        <v>3233</v>
      </c>
      <c r="B304" s="281"/>
      <c r="C304" s="282"/>
      <c r="D304" s="235" t="s">
        <v>77</v>
      </c>
      <c r="E304" s="226">
        <v>206.87</v>
      </c>
      <c r="F304" s="226">
        <v>200</v>
      </c>
      <c r="G304" s="226">
        <v>200</v>
      </c>
      <c r="H304" s="226">
        <f t="shared" si="106"/>
        <v>200</v>
      </c>
      <c r="I304" s="226">
        <f t="shared" si="107"/>
        <v>200</v>
      </c>
      <c r="M304" s="106"/>
    </row>
    <row r="305" spans="1:59" s="98" customFormat="1" hidden="1">
      <c r="A305" s="280">
        <v>3234</v>
      </c>
      <c r="B305" s="281"/>
      <c r="C305" s="282"/>
      <c r="D305" s="235" t="s">
        <v>78</v>
      </c>
      <c r="E305" s="226">
        <v>321.67</v>
      </c>
      <c r="F305" s="226">
        <v>200</v>
      </c>
      <c r="G305" s="226">
        <v>200</v>
      </c>
      <c r="H305" s="226">
        <f t="shared" si="106"/>
        <v>200</v>
      </c>
      <c r="I305" s="226">
        <f t="shared" si="107"/>
        <v>200</v>
      </c>
    </row>
    <row r="306" spans="1:59" s="98" customFormat="1" hidden="1">
      <c r="A306" s="280">
        <v>3236</v>
      </c>
      <c r="B306" s="281"/>
      <c r="C306" s="282"/>
      <c r="D306" s="235" t="s">
        <v>80</v>
      </c>
      <c r="E306" s="226">
        <v>21.9</v>
      </c>
      <c r="F306" s="226">
        <v>100</v>
      </c>
      <c r="G306" s="226">
        <v>100</v>
      </c>
      <c r="H306" s="226">
        <f t="shared" si="106"/>
        <v>100</v>
      </c>
      <c r="I306" s="226">
        <f t="shared" si="107"/>
        <v>100</v>
      </c>
    </row>
    <row r="307" spans="1:59" s="98" customFormat="1" hidden="1">
      <c r="A307" s="280">
        <v>3237</v>
      </c>
      <c r="B307" s="281"/>
      <c r="C307" s="282"/>
      <c r="D307" s="235" t="s">
        <v>81</v>
      </c>
      <c r="E307" s="226">
        <v>7955</v>
      </c>
      <c r="F307" s="226">
        <v>3000</v>
      </c>
      <c r="G307" s="226">
        <v>3000</v>
      </c>
      <c r="H307" s="226">
        <f t="shared" si="106"/>
        <v>3000</v>
      </c>
      <c r="I307" s="226">
        <f t="shared" si="107"/>
        <v>3000</v>
      </c>
    </row>
    <row r="308" spans="1:59" s="98" customFormat="1" hidden="1">
      <c r="A308" s="280">
        <v>3238</v>
      </c>
      <c r="B308" s="281"/>
      <c r="C308" s="282"/>
      <c r="D308" s="235" t="s">
        <v>82</v>
      </c>
      <c r="E308" s="226">
        <v>0</v>
      </c>
      <c r="F308" s="226">
        <v>200</v>
      </c>
      <c r="G308" s="226">
        <v>200</v>
      </c>
      <c r="H308" s="226">
        <f t="shared" si="106"/>
        <v>200</v>
      </c>
      <c r="I308" s="226">
        <f t="shared" si="107"/>
        <v>200</v>
      </c>
    </row>
    <row r="309" spans="1:59" s="98" customFormat="1" hidden="1">
      <c r="A309" s="280">
        <v>3239</v>
      </c>
      <c r="B309" s="281"/>
      <c r="C309" s="282"/>
      <c r="D309" s="235" t="s">
        <v>83</v>
      </c>
      <c r="E309" s="226">
        <v>133</v>
      </c>
      <c r="F309" s="226">
        <v>500</v>
      </c>
      <c r="G309" s="226">
        <v>500</v>
      </c>
      <c r="H309" s="226">
        <f t="shared" si="106"/>
        <v>500</v>
      </c>
      <c r="I309" s="226">
        <f t="shared" si="107"/>
        <v>500</v>
      </c>
    </row>
    <row r="310" spans="1:59" s="98" customFormat="1" ht="26.25" hidden="1">
      <c r="A310" s="277">
        <v>324</v>
      </c>
      <c r="B310" s="278"/>
      <c r="C310" s="279"/>
      <c r="D310" s="234" t="s">
        <v>200</v>
      </c>
      <c r="E310" s="223">
        <f>E311</f>
        <v>64</v>
      </c>
      <c r="F310" s="223">
        <f t="shared" ref="F310:I310" si="193">F311</f>
        <v>0</v>
      </c>
      <c r="G310" s="223">
        <f t="shared" si="193"/>
        <v>0</v>
      </c>
      <c r="H310" s="223">
        <f t="shared" si="193"/>
        <v>0</v>
      </c>
      <c r="I310" s="223">
        <f t="shared" si="193"/>
        <v>0</v>
      </c>
    </row>
    <row r="311" spans="1:59" s="98" customFormat="1" ht="26.25" hidden="1">
      <c r="A311" s="280">
        <v>3241</v>
      </c>
      <c r="B311" s="281"/>
      <c r="C311" s="282"/>
      <c r="D311" s="235" t="s">
        <v>200</v>
      </c>
      <c r="E311" s="226">
        <v>64</v>
      </c>
      <c r="F311" s="226">
        <v>0</v>
      </c>
      <c r="G311" s="226">
        <v>0</v>
      </c>
      <c r="H311" s="226">
        <v>0</v>
      </c>
      <c r="I311" s="226">
        <v>0</v>
      </c>
    </row>
    <row r="312" spans="1:59" s="98" customFormat="1" ht="26.25" hidden="1">
      <c r="A312" s="277">
        <v>329</v>
      </c>
      <c r="B312" s="278"/>
      <c r="C312" s="279"/>
      <c r="D312" s="234" t="s">
        <v>84</v>
      </c>
      <c r="E312" s="223">
        <f>SUM(E313:E318)</f>
        <v>10021.459999999999</v>
      </c>
      <c r="F312" s="223">
        <f t="shared" ref="F312:G312" si="194">SUM(F313:F318)</f>
        <v>10100</v>
      </c>
      <c r="G312" s="223">
        <f t="shared" si="194"/>
        <v>9650</v>
      </c>
      <c r="H312" s="223">
        <f t="shared" si="106"/>
        <v>9650</v>
      </c>
      <c r="I312" s="223">
        <f t="shared" si="107"/>
        <v>9650</v>
      </c>
      <c r="J312" s="105"/>
      <c r="K312" s="105"/>
      <c r="L312" s="105"/>
      <c r="M312" s="105"/>
      <c r="N312" s="105"/>
      <c r="O312" s="105"/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5"/>
      <c r="AD312" s="105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5"/>
      <c r="AP312" s="105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</row>
    <row r="313" spans="1:59" s="98" customFormat="1" hidden="1">
      <c r="A313" s="280">
        <v>3292</v>
      </c>
      <c r="B313" s="281"/>
      <c r="C313" s="282"/>
      <c r="D313" s="235" t="s">
        <v>86</v>
      </c>
      <c r="E313" s="226">
        <v>2346.06</v>
      </c>
      <c r="F313" s="226">
        <v>2400</v>
      </c>
      <c r="G313" s="226">
        <v>2400</v>
      </c>
      <c r="H313" s="226">
        <f t="shared" ref="H313:H420" si="195">G313</f>
        <v>2400</v>
      </c>
      <c r="I313" s="226">
        <f t="shared" ref="I313:I420" si="196">G313</f>
        <v>2400</v>
      </c>
    </row>
    <row r="314" spans="1:59" s="98" customFormat="1" hidden="1">
      <c r="A314" s="280">
        <v>3293</v>
      </c>
      <c r="B314" s="281"/>
      <c r="C314" s="282"/>
      <c r="D314" s="235" t="s">
        <v>87</v>
      </c>
      <c r="E314" s="226">
        <v>2373.66</v>
      </c>
      <c r="F314" s="226">
        <v>2500</v>
      </c>
      <c r="G314" s="226">
        <v>2000</v>
      </c>
      <c r="H314" s="226">
        <f t="shared" si="195"/>
        <v>2000</v>
      </c>
      <c r="I314" s="226">
        <f t="shared" si="196"/>
        <v>2000</v>
      </c>
    </row>
    <row r="315" spans="1:59" s="98" customFormat="1" hidden="1">
      <c r="A315" s="280">
        <v>3294</v>
      </c>
      <c r="B315" s="281"/>
      <c r="C315" s="282"/>
      <c r="D315" s="235" t="s">
        <v>93</v>
      </c>
      <c r="E315" s="226">
        <v>295</v>
      </c>
      <c r="F315" s="226">
        <v>100</v>
      </c>
      <c r="G315" s="226">
        <v>200</v>
      </c>
      <c r="H315" s="226">
        <f t="shared" si="195"/>
        <v>200</v>
      </c>
      <c r="I315" s="226">
        <f t="shared" si="196"/>
        <v>200</v>
      </c>
    </row>
    <row r="316" spans="1:59" s="98" customFormat="1" hidden="1">
      <c r="A316" s="280">
        <v>3295</v>
      </c>
      <c r="B316" s="281"/>
      <c r="C316" s="282"/>
      <c r="D316" s="235" t="s">
        <v>89</v>
      </c>
      <c r="E316" s="226">
        <v>79.63</v>
      </c>
      <c r="F316" s="226">
        <v>50</v>
      </c>
      <c r="G316" s="226">
        <v>50</v>
      </c>
      <c r="H316" s="226">
        <f t="shared" si="195"/>
        <v>50</v>
      </c>
      <c r="I316" s="226">
        <f t="shared" si="196"/>
        <v>50</v>
      </c>
      <c r="K316" s="106"/>
    </row>
    <row r="317" spans="1:59" s="98" customFormat="1" hidden="1">
      <c r="A317" s="280">
        <v>3296</v>
      </c>
      <c r="B317" s="281"/>
      <c r="C317" s="282"/>
      <c r="D317" s="235" t="s">
        <v>94</v>
      </c>
      <c r="E317" s="226">
        <v>0</v>
      </c>
      <c r="F317" s="226">
        <v>50</v>
      </c>
      <c r="G317" s="226">
        <v>0</v>
      </c>
      <c r="H317" s="226">
        <f t="shared" si="195"/>
        <v>0</v>
      </c>
      <c r="I317" s="226">
        <f t="shared" si="196"/>
        <v>0</v>
      </c>
      <c r="K317" s="106"/>
    </row>
    <row r="318" spans="1:59" s="98" customFormat="1" ht="26.25" hidden="1">
      <c r="A318" s="280">
        <v>3299</v>
      </c>
      <c r="B318" s="281"/>
      <c r="C318" s="282"/>
      <c r="D318" s="235" t="s">
        <v>84</v>
      </c>
      <c r="E318" s="226">
        <v>4927.1099999999997</v>
      </c>
      <c r="F318" s="226">
        <v>5000</v>
      </c>
      <c r="G318" s="226">
        <v>5000</v>
      </c>
      <c r="H318" s="226">
        <f t="shared" si="195"/>
        <v>5000</v>
      </c>
      <c r="I318" s="226">
        <f t="shared" si="196"/>
        <v>5000</v>
      </c>
    </row>
    <row r="319" spans="1:59" s="98" customFormat="1">
      <c r="A319" s="273">
        <v>34</v>
      </c>
      <c r="B319" s="274"/>
      <c r="C319" s="275"/>
      <c r="D319" s="272" t="s">
        <v>98</v>
      </c>
      <c r="E319" s="221">
        <f>E320</f>
        <v>189.46</v>
      </c>
      <c r="F319" s="221">
        <f t="shared" ref="F319:G319" si="197">F320</f>
        <v>250</v>
      </c>
      <c r="G319" s="221">
        <f t="shared" si="197"/>
        <v>250</v>
      </c>
      <c r="H319" s="221">
        <f t="shared" si="195"/>
        <v>250</v>
      </c>
      <c r="I319" s="221">
        <f t="shared" si="196"/>
        <v>250</v>
      </c>
      <c r="J319" s="104"/>
      <c r="K319" s="104"/>
      <c r="L319" s="104"/>
      <c r="M319" s="104"/>
      <c r="N319" s="104"/>
      <c r="O319" s="104"/>
      <c r="P319" s="104"/>
      <c r="Q319" s="104"/>
      <c r="R319" s="104"/>
      <c r="S319" s="104"/>
      <c r="T319" s="104"/>
      <c r="U319" s="104"/>
      <c r="V319" s="104"/>
      <c r="W319" s="104"/>
      <c r="X319" s="104"/>
      <c r="Y319" s="104"/>
      <c r="Z319" s="104"/>
      <c r="AA319" s="104"/>
      <c r="AB319" s="104"/>
      <c r="AC319" s="104"/>
      <c r="AD319" s="104"/>
      <c r="AE319" s="104"/>
      <c r="AF319" s="104"/>
      <c r="AG319" s="104"/>
      <c r="AH319" s="104"/>
      <c r="AI319" s="104"/>
      <c r="AJ319" s="104"/>
      <c r="AK319" s="104"/>
      <c r="AL319" s="104"/>
      <c r="AM319" s="104"/>
      <c r="AN319" s="104"/>
      <c r="AO319" s="104"/>
      <c r="AP319" s="104"/>
      <c r="AQ319" s="104"/>
      <c r="AR319" s="104"/>
      <c r="AS319" s="104"/>
      <c r="AT319" s="104"/>
      <c r="AU319" s="104"/>
      <c r="AV319" s="104"/>
      <c r="AW319" s="104"/>
      <c r="AX319" s="104"/>
      <c r="AY319" s="104"/>
      <c r="AZ319" s="104"/>
      <c r="BA319" s="104"/>
      <c r="BB319" s="104"/>
      <c r="BC319" s="104"/>
      <c r="BD319" s="104"/>
      <c r="BE319" s="104"/>
      <c r="BF319" s="104"/>
      <c r="BG319" s="104"/>
    </row>
    <row r="320" spans="1:59" s="98" customFormat="1" hidden="1">
      <c r="A320" s="277">
        <v>343</v>
      </c>
      <c r="B320" s="278"/>
      <c r="C320" s="279"/>
      <c r="D320" s="234" t="s">
        <v>99</v>
      </c>
      <c r="E320" s="223">
        <f>SUM(E321:E322)</f>
        <v>189.46</v>
      </c>
      <c r="F320" s="223">
        <f t="shared" ref="F320:G320" si="198">SUM(F321:F322)</f>
        <v>250</v>
      </c>
      <c r="G320" s="223">
        <f t="shared" si="198"/>
        <v>250</v>
      </c>
      <c r="H320" s="223">
        <f t="shared" si="195"/>
        <v>250</v>
      </c>
      <c r="I320" s="223">
        <f t="shared" si="196"/>
        <v>250</v>
      </c>
      <c r="J320" s="105"/>
      <c r="K320" s="105"/>
      <c r="L320" s="105"/>
      <c r="M320" s="105"/>
      <c r="N320" s="105"/>
      <c r="O320" s="105"/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5"/>
      <c r="AD320" s="105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5"/>
      <c r="AP320" s="105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</row>
    <row r="321" spans="1:59" s="98" customFormat="1" ht="26.25" hidden="1">
      <c r="A321" s="280">
        <v>3431</v>
      </c>
      <c r="B321" s="281"/>
      <c r="C321" s="282"/>
      <c r="D321" s="235" t="s">
        <v>100</v>
      </c>
      <c r="E321" s="226">
        <v>189.46</v>
      </c>
      <c r="F321" s="226">
        <v>250</v>
      </c>
      <c r="G321" s="226">
        <v>250</v>
      </c>
      <c r="H321" s="226">
        <f t="shared" si="195"/>
        <v>250</v>
      </c>
      <c r="I321" s="226">
        <f t="shared" si="196"/>
        <v>250</v>
      </c>
    </row>
    <row r="322" spans="1:59" s="98" customFormat="1" hidden="1">
      <c r="A322" s="280">
        <v>3433</v>
      </c>
      <c r="B322" s="281"/>
      <c r="C322" s="282"/>
      <c r="D322" s="235" t="s">
        <v>101</v>
      </c>
      <c r="E322" s="226">
        <v>0</v>
      </c>
      <c r="F322" s="226">
        <v>0</v>
      </c>
      <c r="G322" s="226">
        <v>0</v>
      </c>
      <c r="H322" s="226">
        <f t="shared" si="195"/>
        <v>0</v>
      </c>
      <c r="I322" s="226">
        <f t="shared" si="196"/>
        <v>0</v>
      </c>
    </row>
    <row r="323" spans="1:59" s="98" customFormat="1" ht="26.25">
      <c r="A323" s="273">
        <v>36</v>
      </c>
      <c r="B323" s="274"/>
      <c r="C323" s="275"/>
      <c r="D323" s="272" t="s">
        <v>275</v>
      </c>
      <c r="E323" s="221">
        <f>E324</f>
        <v>157.13</v>
      </c>
      <c r="F323" s="221">
        <f t="shared" ref="F323:I324" si="199">F324</f>
        <v>50</v>
      </c>
      <c r="G323" s="221">
        <f t="shared" si="199"/>
        <v>50</v>
      </c>
      <c r="H323" s="221">
        <f t="shared" si="199"/>
        <v>50</v>
      </c>
      <c r="I323" s="221">
        <f t="shared" si="199"/>
        <v>50</v>
      </c>
      <c r="J323" s="104"/>
      <c r="K323" s="104"/>
      <c r="L323" s="104"/>
      <c r="M323" s="104"/>
      <c r="N323" s="104"/>
      <c r="O323" s="104"/>
      <c r="P323" s="104"/>
      <c r="Q323" s="104"/>
      <c r="R323" s="104"/>
      <c r="S323" s="104"/>
      <c r="T323" s="104"/>
      <c r="U323" s="104"/>
      <c r="V323" s="104"/>
      <c r="W323" s="104"/>
      <c r="X323" s="104"/>
      <c r="Y323" s="104"/>
      <c r="Z323" s="104"/>
      <c r="AA323" s="104"/>
      <c r="AB323" s="104"/>
      <c r="AC323" s="104"/>
      <c r="AD323" s="104"/>
      <c r="AE323" s="104"/>
      <c r="AF323" s="104"/>
      <c r="AG323" s="104"/>
      <c r="AH323" s="104"/>
      <c r="AI323" s="104"/>
      <c r="AJ323" s="104"/>
      <c r="AK323" s="104"/>
      <c r="AL323" s="104"/>
      <c r="AM323" s="104"/>
      <c r="AN323" s="104"/>
      <c r="AO323" s="104"/>
      <c r="AP323" s="104"/>
      <c r="AQ323" s="104"/>
      <c r="AR323" s="104"/>
      <c r="AS323" s="104"/>
      <c r="AT323" s="104"/>
      <c r="AU323" s="104"/>
      <c r="AV323" s="104"/>
      <c r="AW323" s="104"/>
      <c r="AX323" s="104"/>
      <c r="AY323" s="104"/>
      <c r="AZ323" s="104"/>
      <c r="BA323" s="104"/>
      <c r="BB323" s="104"/>
      <c r="BC323" s="104"/>
      <c r="BD323" s="104"/>
      <c r="BE323" s="104"/>
      <c r="BF323" s="104"/>
      <c r="BG323" s="104"/>
    </row>
    <row r="324" spans="1:59" s="98" customFormat="1" ht="26.25" hidden="1">
      <c r="A324" s="277">
        <v>369</v>
      </c>
      <c r="B324" s="278"/>
      <c r="C324" s="279"/>
      <c r="D324" s="234" t="s">
        <v>284</v>
      </c>
      <c r="E324" s="223">
        <f>E325</f>
        <v>157.13</v>
      </c>
      <c r="F324" s="223">
        <f t="shared" si="199"/>
        <v>50</v>
      </c>
      <c r="G324" s="223">
        <f t="shared" si="199"/>
        <v>50</v>
      </c>
      <c r="H324" s="223">
        <f t="shared" si="199"/>
        <v>50</v>
      </c>
      <c r="I324" s="223">
        <f t="shared" si="199"/>
        <v>50</v>
      </c>
      <c r="J324" s="105"/>
      <c r="K324" s="105"/>
      <c r="L324" s="105"/>
      <c r="M324" s="105"/>
      <c r="N324" s="105"/>
      <c r="O324" s="105"/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5"/>
      <c r="AD324" s="105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</row>
    <row r="325" spans="1:59" s="98" customFormat="1" ht="28.5" hidden="1" customHeight="1">
      <c r="A325" s="280">
        <v>3691</v>
      </c>
      <c r="B325" s="281"/>
      <c r="C325" s="282"/>
      <c r="D325" s="246" t="s">
        <v>283</v>
      </c>
      <c r="E325" s="226">
        <v>157.13</v>
      </c>
      <c r="F325" s="226">
        <v>50</v>
      </c>
      <c r="G325" s="226">
        <v>50</v>
      </c>
      <c r="H325" s="226">
        <f>G325</f>
        <v>50</v>
      </c>
      <c r="I325" s="226">
        <f>H325</f>
        <v>50</v>
      </c>
    </row>
    <row r="326" spans="1:59" s="98" customFormat="1" ht="38.25">
      <c r="A326" s="273">
        <v>38</v>
      </c>
      <c r="B326" s="274"/>
      <c r="C326" s="275"/>
      <c r="D326" s="237" t="s">
        <v>324</v>
      </c>
      <c r="E326" s="221">
        <f>E327</f>
        <v>0</v>
      </c>
      <c r="F326" s="221">
        <f t="shared" ref="F326:G327" si="200">F327</f>
        <v>0</v>
      </c>
      <c r="G326" s="221">
        <f t="shared" si="200"/>
        <v>0</v>
      </c>
      <c r="H326" s="221">
        <f t="shared" si="195"/>
        <v>0</v>
      </c>
      <c r="I326" s="221">
        <f t="shared" si="196"/>
        <v>0</v>
      </c>
      <c r="J326" s="104"/>
      <c r="K326" s="104"/>
      <c r="L326" s="104"/>
      <c r="M326" s="104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  <c r="Y326" s="104"/>
      <c r="Z326" s="104"/>
      <c r="AA326" s="104"/>
      <c r="AB326" s="104"/>
      <c r="AC326" s="104"/>
      <c r="AD326" s="104"/>
      <c r="AE326" s="104"/>
      <c r="AF326" s="104"/>
      <c r="AG326" s="104"/>
      <c r="AH326" s="104"/>
      <c r="AI326" s="104"/>
      <c r="AJ326" s="104"/>
      <c r="AK326" s="104"/>
      <c r="AL326" s="104"/>
      <c r="AM326" s="104"/>
      <c r="AN326" s="104"/>
      <c r="AO326" s="104"/>
      <c r="AP326" s="104"/>
      <c r="AQ326" s="104"/>
      <c r="AR326" s="104"/>
      <c r="AS326" s="104"/>
      <c r="AT326" s="104"/>
      <c r="AU326" s="104"/>
      <c r="AV326" s="104"/>
      <c r="AW326" s="104"/>
      <c r="AX326" s="104"/>
      <c r="AY326" s="104"/>
      <c r="AZ326" s="104"/>
      <c r="BA326" s="104"/>
      <c r="BB326" s="104"/>
      <c r="BC326" s="104"/>
      <c r="BD326" s="104"/>
      <c r="BE326" s="104"/>
      <c r="BF326" s="104"/>
      <c r="BG326" s="104"/>
    </row>
    <row r="327" spans="1:59" hidden="1">
      <c r="A327" s="33">
        <v>381</v>
      </c>
      <c r="B327" s="76"/>
      <c r="C327" s="77"/>
      <c r="D327" s="29" t="s">
        <v>40</v>
      </c>
      <c r="E327" s="10">
        <f>E328</f>
        <v>0</v>
      </c>
      <c r="F327" s="10">
        <f t="shared" si="200"/>
        <v>0</v>
      </c>
      <c r="G327" s="10">
        <f t="shared" si="200"/>
        <v>0</v>
      </c>
      <c r="H327" s="10">
        <f t="shared" si="195"/>
        <v>0</v>
      </c>
      <c r="I327" s="10">
        <f t="shared" si="196"/>
        <v>0</v>
      </c>
      <c r="J327" s="105"/>
      <c r="K327" s="105"/>
      <c r="L327" s="105"/>
      <c r="M327" s="105"/>
      <c r="N327" s="105"/>
      <c r="O327" s="105"/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</row>
    <row r="328" spans="1:59" hidden="1">
      <c r="A328" s="78">
        <v>3812</v>
      </c>
      <c r="B328" s="79"/>
      <c r="C328" s="80"/>
      <c r="D328" s="30" t="s">
        <v>106</v>
      </c>
      <c r="E328" s="12">
        <v>0</v>
      </c>
      <c r="F328" s="12">
        <v>0</v>
      </c>
      <c r="G328" s="12">
        <v>0</v>
      </c>
      <c r="H328" s="12">
        <f t="shared" si="195"/>
        <v>0</v>
      </c>
      <c r="I328" s="12">
        <f t="shared" si="196"/>
        <v>0</v>
      </c>
      <c r="J328" s="98"/>
      <c r="K328" s="98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98"/>
      <c r="W328" s="98"/>
      <c r="X328" s="98"/>
      <c r="Y328" s="98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98"/>
      <c r="AK328" s="98"/>
      <c r="AL328" s="98"/>
      <c r="AM328" s="98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98"/>
      <c r="AY328" s="98"/>
      <c r="AZ328" s="98"/>
      <c r="BA328" s="98"/>
      <c r="BB328" s="98"/>
      <c r="BC328" s="98"/>
      <c r="BD328" s="98"/>
      <c r="BE328" s="98"/>
      <c r="BF328" s="98"/>
      <c r="BG328" s="98"/>
    </row>
    <row r="329" spans="1:59" ht="15" customHeight="1">
      <c r="A329" s="324" t="s">
        <v>179</v>
      </c>
      <c r="B329" s="324"/>
      <c r="C329" s="324"/>
      <c r="D329" s="55" t="s">
        <v>322</v>
      </c>
      <c r="E329" s="14">
        <f>E330</f>
        <v>0</v>
      </c>
      <c r="F329" s="14">
        <f t="shared" ref="F329:G329" si="201">F330</f>
        <v>0</v>
      </c>
      <c r="G329" s="14">
        <f t="shared" si="201"/>
        <v>30650</v>
      </c>
      <c r="H329" s="14">
        <v>0</v>
      </c>
      <c r="I329" s="14">
        <v>0</v>
      </c>
      <c r="J329" s="102"/>
      <c r="K329" s="108"/>
      <c r="L329" s="108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  <c r="AA329" s="102"/>
      <c r="AB329" s="102"/>
      <c r="AC329" s="102"/>
      <c r="AD329" s="102"/>
      <c r="AE329" s="102"/>
      <c r="AF329" s="102"/>
      <c r="AG329" s="102"/>
      <c r="AH329" s="102"/>
      <c r="AI329" s="102"/>
      <c r="AJ329" s="102"/>
      <c r="AK329" s="102"/>
      <c r="AL329" s="102"/>
      <c r="AM329" s="102"/>
      <c r="AN329" s="102"/>
      <c r="AO329" s="102"/>
      <c r="AP329" s="102"/>
      <c r="AQ329" s="102"/>
      <c r="AR329" s="102"/>
      <c r="AS329" s="102"/>
      <c r="AT329" s="102"/>
      <c r="AU329" s="102"/>
      <c r="AV329" s="102"/>
      <c r="AW329" s="102"/>
      <c r="AX329" s="102"/>
      <c r="AY329" s="102"/>
      <c r="AZ329" s="102"/>
      <c r="BA329" s="102"/>
      <c r="BB329" s="102"/>
      <c r="BC329" s="102"/>
      <c r="BD329" s="102"/>
      <c r="BE329" s="102"/>
      <c r="BF329" s="102"/>
      <c r="BG329" s="102"/>
    </row>
    <row r="330" spans="1:59">
      <c r="A330" s="73">
        <v>3</v>
      </c>
      <c r="B330" s="74"/>
      <c r="C330" s="75"/>
      <c r="D330" s="66" t="s">
        <v>51</v>
      </c>
      <c r="E330" s="6">
        <f>E331+E338+E368+E375+E372</f>
        <v>0</v>
      </c>
      <c r="F330" s="6">
        <f>F331+F338+F368+F375+F372</f>
        <v>0</v>
      </c>
      <c r="G330" s="6">
        <f t="shared" ref="G330:I330" si="202">G331+G338+G368+G375+G372</f>
        <v>30650</v>
      </c>
      <c r="H330" s="6">
        <f t="shared" si="202"/>
        <v>0</v>
      </c>
      <c r="I330" s="6">
        <f t="shared" si="202"/>
        <v>0</v>
      </c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  <c r="AB330" s="103"/>
      <c r="AC330" s="103"/>
      <c r="AD330" s="103"/>
      <c r="AE330" s="103"/>
      <c r="AF330" s="103"/>
      <c r="AG330" s="103"/>
      <c r="AH330" s="103"/>
      <c r="AI330" s="103"/>
      <c r="AJ330" s="103"/>
      <c r="AK330" s="103"/>
      <c r="AL330" s="103"/>
      <c r="AM330" s="103"/>
      <c r="AN330" s="103"/>
      <c r="AO330" s="103"/>
      <c r="AP330" s="103"/>
      <c r="AQ330" s="103"/>
      <c r="AR330" s="103"/>
      <c r="AS330" s="103"/>
      <c r="AT330" s="103"/>
      <c r="AU330" s="103"/>
      <c r="AV330" s="103"/>
      <c r="AW330" s="103"/>
      <c r="AX330" s="103"/>
      <c r="AY330" s="103"/>
      <c r="AZ330" s="103"/>
      <c r="BA330" s="103"/>
      <c r="BB330" s="103"/>
      <c r="BC330" s="103"/>
      <c r="BD330" s="103"/>
      <c r="BE330" s="103"/>
      <c r="BF330" s="103"/>
      <c r="BG330" s="103"/>
    </row>
    <row r="331" spans="1:59" s="98" customFormat="1">
      <c r="A331" s="273">
        <v>31</v>
      </c>
      <c r="B331" s="274"/>
      <c r="C331" s="275"/>
      <c r="D331" s="272" t="s">
        <v>52</v>
      </c>
      <c r="E331" s="221">
        <v>0</v>
      </c>
      <c r="F331" s="221">
        <v>0</v>
      </c>
      <c r="G331" s="221">
        <v>11650</v>
      </c>
      <c r="H331" s="221">
        <v>0</v>
      </c>
      <c r="I331" s="221">
        <v>0</v>
      </c>
      <c r="J331" s="104"/>
      <c r="K331" s="110"/>
      <c r="L331" s="104"/>
      <c r="M331" s="104"/>
      <c r="N331" s="104"/>
      <c r="O331" s="104"/>
      <c r="P331" s="104"/>
      <c r="Q331" s="104"/>
      <c r="R331" s="104"/>
      <c r="S331" s="104"/>
      <c r="T331" s="104"/>
      <c r="U331" s="104"/>
      <c r="V331" s="104"/>
      <c r="W331" s="104"/>
      <c r="X331" s="104"/>
      <c r="Y331" s="104"/>
      <c r="Z331" s="104"/>
      <c r="AA331" s="104"/>
      <c r="AB331" s="104"/>
      <c r="AC331" s="104"/>
      <c r="AD331" s="104"/>
      <c r="AE331" s="104"/>
      <c r="AF331" s="104"/>
      <c r="AG331" s="104"/>
      <c r="AH331" s="104"/>
      <c r="AI331" s="104"/>
      <c r="AJ331" s="104"/>
      <c r="AK331" s="104"/>
      <c r="AL331" s="104"/>
      <c r="AM331" s="104"/>
      <c r="AN331" s="104"/>
      <c r="AO331" s="104"/>
      <c r="AP331" s="104"/>
      <c r="AQ331" s="104"/>
      <c r="AR331" s="104"/>
      <c r="AS331" s="104"/>
      <c r="AT331" s="104"/>
      <c r="AU331" s="104"/>
      <c r="AV331" s="104"/>
      <c r="AW331" s="104"/>
      <c r="AX331" s="104"/>
      <c r="AY331" s="104"/>
      <c r="AZ331" s="104"/>
      <c r="BA331" s="104"/>
      <c r="BB331" s="104"/>
      <c r="BC331" s="104"/>
      <c r="BD331" s="104"/>
      <c r="BE331" s="104"/>
      <c r="BF331" s="104"/>
      <c r="BG331" s="104"/>
    </row>
    <row r="332" spans="1:59" s="98" customFormat="1" hidden="1">
      <c r="A332" s="277">
        <v>311</v>
      </c>
      <c r="B332" s="278"/>
      <c r="C332" s="279"/>
      <c r="D332" s="234" t="s">
        <v>53</v>
      </c>
      <c r="E332" s="223">
        <f>E333</f>
        <v>13219.95</v>
      </c>
      <c r="F332" s="223">
        <f t="shared" ref="F332:I332" si="203">F333</f>
        <v>13000</v>
      </c>
      <c r="G332" s="223">
        <f t="shared" si="203"/>
        <v>13000</v>
      </c>
      <c r="H332" s="223">
        <f t="shared" si="203"/>
        <v>13000</v>
      </c>
      <c r="I332" s="223">
        <f t="shared" si="203"/>
        <v>13000</v>
      </c>
      <c r="J332" s="105"/>
      <c r="K332" s="110"/>
      <c r="L332" s="105"/>
      <c r="M332" s="105"/>
      <c r="N332" s="105"/>
      <c r="O332" s="105"/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5"/>
      <c r="AP332" s="105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</row>
    <row r="333" spans="1:59" s="98" customFormat="1" hidden="1">
      <c r="A333" s="280">
        <v>3111</v>
      </c>
      <c r="B333" s="281"/>
      <c r="C333" s="282"/>
      <c r="D333" s="235" t="s">
        <v>54</v>
      </c>
      <c r="E333" s="226">
        <v>13219.95</v>
      </c>
      <c r="F333" s="226">
        <v>13000</v>
      </c>
      <c r="G333" s="226">
        <v>13000</v>
      </c>
      <c r="H333" s="226">
        <f t="shared" ref="H333" si="204">G333</f>
        <v>13000</v>
      </c>
      <c r="I333" s="226">
        <f t="shared" ref="I333" si="205">G333</f>
        <v>13000</v>
      </c>
      <c r="K333" s="110"/>
    </row>
    <row r="334" spans="1:59" s="98" customFormat="1" hidden="1">
      <c r="A334" s="277">
        <v>312</v>
      </c>
      <c r="B334" s="278"/>
      <c r="C334" s="279"/>
      <c r="D334" s="234" t="s">
        <v>55</v>
      </c>
      <c r="E334" s="223">
        <f>E335</f>
        <v>3540</v>
      </c>
      <c r="F334" s="223">
        <f t="shared" ref="F334:I334" si="206">F335</f>
        <v>4000</v>
      </c>
      <c r="G334" s="223">
        <f t="shared" si="206"/>
        <v>4000</v>
      </c>
      <c r="H334" s="223">
        <f t="shared" si="206"/>
        <v>4000</v>
      </c>
      <c r="I334" s="223">
        <f t="shared" si="206"/>
        <v>4000</v>
      </c>
      <c r="J334" s="105"/>
      <c r="K334" s="110"/>
      <c r="L334" s="105"/>
      <c r="M334" s="105"/>
      <c r="N334" s="105"/>
      <c r="O334" s="105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5"/>
      <c r="AP334" s="105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</row>
    <row r="335" spans="1:59" s="98" customFormat="1" hidden="1">
      <c r="A335" s="280">
        <v>3121</v>
      </c>
      <c r="B335" s="281"/>
      <c r="C335" s="282"/>
      <c r="D335" s="235" t="s">
        <v>55</v>
      </c>
      <c r="E335" s="226">
        <v>3540</v>
      </c>
      <c r="F335" s="226">
        <v>4000</v>
      </c>
      <c r="G335" s="226">
        <v>4000</v>
      </c>
      <c r="H335" s="226">
        <f t="shared" ref="H335" si="207">G335</f>
        <v>4000</v>
      </c>
      <c r="I335" s="226">
        <f t="shared" ref="I335" si="208">G335</f>
        <v>4000</v>
      </c>
      <c r="K335" s="110"/>
    </row>
    <row r="336" spans="1:59" s="98" customFormat="1" hidden="1">
      <c r="A336" s="277">
        <v>313</v>
      </c>
      <c r="B336" s="278"/>
      <c r="C336" s="279"/>
      <c r="D336" s="234" t="s">
        <v>56</v>
      </c>
      <c r="E336" s="223">
        <f>E337</f>
        <v>0</v>
      </c>
      <c r="F336" s="223">
        <f t="shared" ref="F336:I336" si="209">F337</f>
        <v>0</v>
      </c>
      <c r="G336" s="223">
        <f t="shared" si="209"/>
        <v>2145</v>
      </c>
      <c r="H336" s="223">
        <f t="shared" si="209"/>
        <v>2145</v>
      </c>
      <c r="I336" s="223">
        <f t="shared" si="209"/>
        <v>2145</v>
      </c>
      <c r="J336" s="105"/>
      <c r="K336" s="111"/>
      <c r="L336" s="105"/>
      <c r="M336" s="105"/>
      <c r="N336" s="105"/>
      <c r="O336" s="105"/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5"/>
      <c r="AD336" s="105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5"/>
      <c r="AP336" s="105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</row>
    <row r="337" spans="1:59" s="98" customFormat="1" ht="26.25" hidden="1">
      <c r="A337" s="280">
        <v>3132</v>
      </c>
      <c r="B337" s="281"/>
      <c r="C337" s="282"/>
      <c r="D337" s="235" t="s">
        <v>57</v>
      </c>
      <c r="E337" s="226">
        <v>0</v>
      </c>
      <c r="F337" s="226">
        <v>0</v>
      </c>
      <c r="G337" s="226">
        <v>2145</v>
      </c>
      <c r="H337" s="226">
        <f>G337</f>
        <v>2145</v>
      </c>
      <c r="I337" s="226">
        <f t="shared" ref="I337" si="210">G337</f>
        <v>2145</v>
      </c>
      <c r="K337" s="111"/>
    </row>
    <row r="338" spans="1:59" s="98" customFormat="1">
      <c r="A338" s="273">
        <v>32</v>
      </c>
      <c r="B338" s="274"/>
      <c r="C338" s="275"/>
      <c r="D338" s="272" t="s">
        <v>61</v>
      </c>
      <c r="E338" s="221">
        <v>0</v>
      </c>
      <c r="F338" s="221">
        <v>0</v>
      </c>
      <c r="G338" s="221">
        <v>19000</v>
      </c>
      <c r="H338" s="221">
        <v>0</v>
      </c>
      <c r="I338" s="221">
        <v>0</v>
      </c>
      <c r="J338" s="104"/>
      <c r="K338" s="104"/>
      <c r="L338" s="104"/>
      <c r="M338" s="104"/>
      <c r="N338" s="104"/>
      <c r="O338" s="104"/>
      <c r="P338" s="104"/>
      <c r="Q338" s="104"/>
      <c r="R338" s="104"/>
      <c r="S338" s="104"/>
      <c r="T338" s="104"/>
      <c r="U338" s="104"/>
      <c r="V338" s="104"/>
      <c r="W338" s="104"/>
      <c r="X338" s="104"/>
      <c r="Y338" s="104"/>
      <c r="Z338" s="104"/>
      <c r="AA338" s="104"/>
      <c r="AB338" s="104"/>
      <c r="AC338" s="104"/>
      <c r="AD338" s="104"/>
      <c r="AE338" s="104"/>
      <c r="AF338" s="104"/>
      <c r="AG338" s="104"/>
      <c r="AH338" s="104"/>
      <c r="AI338" s="104"/>
      <c r="AJ338" s="104"/>
      <c r="AK338" s="104"/>
      <c r="AL338" s="104"/>
      <c r="AM338" s="104"/>
      <c r="AN338" s="104"/>
      <c r="AO338" s="104"/>
      <c r="AP338" s="104"/>
      <c r="AQ338" s="104"/>
      <c r="AR338" s="104"/>
      <c r="AS338" s="104"/>
      <c r="AT338" s="104"/>
      <c r="AU338" s="104"/>
      <c r="AV338" s="104"/>
      <c r="AW338" s="104"/>
      <c r="AX338" s="104"/>
      <c r="AY338" s="104"/>
      <c r="AZ338" s="104"/>
      <c r="BA338" s="104"/>
      <c r="BB338" s="104"/>
      <c r="BC338" s="104"/>
      <c r="BD338" s="104"/>
      <c r="BE338" s="104"/>
      <c r="BF338" s="104"/>
      <c r="BG338" s="104"/>
    </row>
    <row r="339" spans="1:59" s="98" customFormat="1" hidden="1">
      <c r="A339" s="277">
        <v>321</v>
      </c>
      <c r="B339" s="278"/>
      <c r="C339" s="279"/>
      <c r="D339" s="234" t="s">
        <v>62</v>
      </c>
      <c r="E339" s="223">
        <f>SUM(E340:E342)</f>
        <v>19439.920000000002</v>
      </c>
      <c r="F339" s="223">
        <f t="shared" ref="F339:G339" si="211">SUM(F340:F342)</f>
        <v>16950</v>
      </c>
      <c r="G339" s="223">
        <f t="shared" si="211"/>
        <v>16700</v>
      </c>
      <c r="H339" s="223">
        <f t="shared" ref="H339:H358" si="212">G339</f>
        <v>16700</v>
      </c>
      <c r="I339" s="223">
        <f t="shared" ref="I339:I358" si="213">G339</f>
        <v>16700</v>
      </c>
      <c r="J339" s="105"/>
      <c r="K339" s="105"/>
      <c r="L339" s="105"/>
      <c r="M339" s="105"/>
      <c r="N339" s="105"/>
      <c r="O339" s="105"/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5"/>
      <c r="AP339" s="105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</row>
    <row r="340" spans="1:59" s="98" customFormat="1" hidden="1">
      <c r="A340" s="280">
        <v>3211</v>
      </c>
      <c r="B340" s="281"/>
      <c r="C340" s="282"/>
      <c r="D340" s="235" t="s">
        <v>63</v>
      </c>
      <c r="E340" s="226">
        <v>17924.740000000002</v>
      </c>
      <c r="F340" s="226">
        <v>15000</v>
      </c>
      <c r="G340" s="226">
        <v>15000</v>
      </c>
      <c r="H340" s="226">
        <f t="shared" si="212"/>
        <v>15000</v>
      </c>
      <c r="I340" s="226">
        <f t="shared" si="213"/>
        <v>15000</v>
      </c>
      <c r="L340" s="106"/>
    </row>
    <row r="341" spans="1:59" s="98" customFormat="1" hidden="1">
      <c r="A341" s="280">
        <v>3213</v>
      </c>
      <c r="B341" s="281"/>
      <c r="C341" s="282"/>
      <c r="D341" s="235" t="s">
        <v>65</v>
      </c>
      <c r="E341" s="226">
        <v>1018.18</v>
      </c>
      <c r="F341" s="226">
        <v>1200</v>
      </c>
      <c r="G341" s="226">
        <v>1200</v>
      </c>
      <c r="H341" s="226">
        <f t="shared" si="212"/>
        <v>1200</v>
      </c>
      <c r="I341" s="226">
        <f t="shared" si="213"/>
        <v>1200</v>
      </c>
    </row>
    <row r="342" spans="1:59" s="98" customFormat="1" ht="26.25" hidden="1">
      <c r="A342" s="280">
        <v>3214</v>
      </c>
      <c r="B342" s="281"/>
      <c r="C342" s="282"/>
      <c r="D342" s="235" t="s">
        <v>66</v>
      </c>
      <c r="E342" s="226">
        <v>497</v>
      </c>
      <c r="F342" s="226">
        <v>750</v>
      </c>
      <c r="G342" s="226">
        <v>500</v>
      </c>
      <c r="H342" s="226">
        <f t="shared" si="212"/>
        <v>500</v>
      </c>
      <c r="I342" s="226">
        <f t="shared" si="213"/>
        <v>500</v>
      </c>
    </row>
    <row r="343" spans="1:59" s="98" customFormat="1" hidden="1">
      <c r="A343" s="277">
        <v>322</v>
      </c>
      <c r="B343" s="278"/>
      <c r="C343" s="279"/>
      <c r="D343" s="234" t="s">
        <v>67</v>
      </c>
      <c r="E343" s="223">
        <f>SUM(E344:E349)</f>
        <v>14543.29</v>
      </c>
      <c r="F343" s="223">
        <f t="shared" ref="F343:G343" si="214">SUM(F344:F349)</f>
        <v>13400</v>
      </c>
      <c r="G343" s="223">
        <f t="shared" si="214"/>
        <v>13400</v>
      </c>
      <c r="H343" s="223">
        <f t="shared" si="212"/>
        <v>13400</v>
      </c>
      <c r="I343" s="223">
        <f t="shared" si="213"/>
        <v>13400</v>
      </c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</row>
    <row r="344" spans="1:59" s="98" customFormat="1" hidden="1">
      <c r="A344" s="280">
        <v>3221</v>
      </c>
      <c r="B344" s="281"/>
      <c r="C344" s="282"/>
      <c r="D344" s="235" t="s">
        <v>90</v>
      </c>
      <c r="E344" s="226">
        <v>124.03</v>
      </c>
      <c r="F344" s="226">
        <v>500</v>
      </c>
      <c r="G344" s="226">
        <v>500</v>
      </c>
      <c r="H344" s="226">
        <f t="shared" si="212"/>
        <v>500</v>
      </c>
      <c r="I344" s="226">
        <f t="shared" si="213"/>
        <v>500</v>
      </c>
    </row>
    <row r="345" spans="1:59" s="98" customFormat="1" hidden="1">
      <c r="A345" s="280">
        <v>3222</v>
      </c>
      <c r="B345" s="281"/>
      <c r="C345" s="282"/>
      <c r="D345" s="235" t="s">
        <v>69</v>
      </c>
      <c r="E345" s="226">
        <v>2290.5500000000002</v>
      </c>
      <c r="F345" s="226">
        <v>1000</v>
      </c>
      <c r="G345" s="226">
        <v>1000</v>
      </c>
      <c r="H345" s="226">
        <f t="shared" si="212"/>
        <v>1000</v>
      </c>
      <c r="I345" s="226">
        <f t="shared" si="213"/>
        <v>1000</v>
      </c>
    </row>
    <row r="346" spans="1:59" s="98" customFormat="1" hidden="1">
      <c r="A346" s="280">
        <v>3223</v>
      </c>
      <c r="B346" s="281"/>
      <c r="C346" s="282"/>
      <c r="D346" s="235" t="s">
        <v>70</v>
      </c>
      <c r="E346" s="226">
        <v>10809.2</v>
      </c>
      <c r="F346" s="226">
        <v>10000</v>
      </c>
      <c r="G346" s="226">
        <v>10000</v>
      </c>
      <c r="H346" s="226">
        <f t="shared" si="212"/>
        <v>10000</v>
      </c>
      <c r="I346" s="226">
        <f t="shared" si="213"/>
        <v>10000</v>
      </c>
    </row>
    <row r="347" spans="1:59" s="98" customFormat="1" ht="26.25" hidden="1">
      <c r="A347" s="280">
        <v>3224</v>
      </c>
      <c r="B347" s="281"/>
      <c r="C347" s="282"/>
      <c r="D347" s="235" t="s">
        <v>71</v>
      </c>
      <c r="E347" s="226">
        <v>0</v>
      </c>
      <c r="F347" s="226">
        <v>0</v>
      </c>
      <c r="G347" s="226">
        <v>0</v>
      </c>
      <c r="H347" s="226">
        <f t="shared" si="212"/>
        <v>0</v>
      </c>
      <c r="I347" s="226">
        <f t="shared" si="213"/>
        <v>0</v>
      </c>
    </row>
    <row r="348" spans="1:59" s="98" customFormat="1" hidden="1">
      <c r="A348" s="280">
        <v>3225</v>
      </c>
      <c r="B348" s="281"/>
      <c r="C348" s="282"/>
      <c r="D348" s="235" t="s">
        <v>91</v>
      </c>
      <c r="E348" s="226">
        <v>47.95</v>
      </c>
      <c r="F348" s="226">
        <v>500</v>
      </c>
      <c r="G348" s="226">
        <v>500</v>
      </c>
      <c r="H348" s="226">
        <f t="shared" si="212"/>
        <v>500</v>
      </c>
      <c r="I348" s="226">
        <f t="shared" si="213"/>
        <v>500</v>
      </c>
    </row>
    <row r="349" spans="1:59" s="98" customFormat="1" ht="13.5" hidden="1" customHeight="1">
      <c r="A349" s="280">
        <v>3227</v>
      </c>
      <c r="B349" s="281"/>
      <c r="C349" s="282"/>
      <c r="D349" s="235" t="s">
        <v>92</v>
      </c>
      <c r="E349" s="226">
        <v>1271.56</v>
      </c>
      <c r="F349" s="226">
        <v>1400</v>
      </c>
      <c r="G349" s="226">
        <v>1400</v>
      </c>
      <c r="H349" s="226">
        <f t="shared" si="212"/>
        <v>1400</v>
      </c>
      <c r="I349" s="226">
        <f t="shared" si="213"/>
        <v>1400</v>
      </c>
    </row>
    <row r="350" spans="1:59" s="98" customFormat="1" hidden="1">
      <c r="A350" s="277">
        <v>323</v>
      </c>
      <c r="B350" s="278"/>
      <c r="C350" s="279"/>
      <c r="D350" s="234" t="s">
        <v>74</v>
      </c>
      <c r="E350" s="223">
        <f>SUM(E351:E358)</f>
        <v>8746.06</v>
      </c>
      <c r="F350" s="223">
        <f t="shared" ref="F350:G350" si="215">SUM(F351:F358)</f>
        <v>4400</v>
      </c>
      <c r="G350" s="223">
        <f t="shared" si="215"/>
        <v>4400</v>
      </c>
      <c r="H350" s="223">
        <f t="shared" si="212"/>
        <v>4400</v>
      </c>
      <c r="I350" s="223">
        <f t="shared" si="213"/>
        <v>4400</v>
      </c>
    </row>
    <row r="351" spans="1:59" s="98" customFormat="1" hidden="1">
      <c r="A351" s="280">
        <v>3231</v>
      </c>
      <c r="B351" s="281"/>
      <c r="C351" s="282"/>
      <c r="D351" s="235" t="s">
        <v>75</v>
      </c>
      <c r="E351" s="226">
        <v>107.62</v>
      </c>
      <c r="F351" s="226">
        <v>200</v>
      </c>
      <c r="G351" s="226">
        <v>200</v>
      </c>
      <c r="H351" s="226">
        <f t="shared" si="212"/>
        <v>200</v>
      </c>
      <c r="I351" s="226">
        <f t="shared" si="213"/>
        <v>200</v>
      </c>
    </row>
    <row r="352" spans="1:59" s="98" customFormat="1" ht="26.25" hidden="1">
      <c r="A352" s="280">
        <v>3232</v>
      </c>
      <c r="B352" s="281"/>
      <c r="C352" s="282"/>
      <c r="D352" s="235" t="s">
        <v>76</v>
      </c>
      <c r="E352" s="226">
        <v>0</v>
      </c>
      <c r="F352" s="226">
        <v>0</v>
      </c>
      <c r="G352" s="226">
        <v>0</v>
      </c>
      <c r="H352" s="226">
        <f t="shared" si="212"/>
        <v>0</v>
      </c>
      <c r="I352" s="226">
        <f t="shared" si="213"/>
        <v>0</v>
      </c>
    </row>
    <row r="353" spans="1:59" s="98" customFormat="1" hidden="1">
      <c r="A353" s="280">
        <v>3233</v>
      </c>
      <c r="B353" s="281"/>
      <c r="C353" s="282"/>
      <c r="D353" s="235" t="s">
        <v>77</v>
      </c>
      <c r="E353" s="226">
        <v>206.87</v>
      </c>
      <c r="F353" s="226">
        <v>200</v>
      </c>
      <c r="G353" s="226">
        <v>200</v>
      </c>
      <c r="H353" s="226">
        <f t="shared" si="212"/>
        <v>200</v>
      </c>
      <c r="I353" s="226">
        <f t="shared" si="213"/>
        <v>200</v>
      </c>
      <c r="M353" s="106"/>
    </row>
    <row r="354" spans="1:59" s="98" customFormat="1" hidden="1">
      <c r="A354" s="280">
        <v>3234</v>
      </c>
      <c r="B354" s="281"/>
      <c r="C354" s="282"/>
      <c r="D354" s="235" t="s">
        <v>78</v>
      </c>
      <c r="E354" s="226">
        <v>321.67</v>
      </c>
      <c r="F354" s="226">
        <v>200</v>
      </c>
      <c r="G354" s="226">
        <v>200</v>
      </c>
      <c r="H354" s="226">
        <f t="shared" si="212"/>
        <v>200</v>
      </c>
      <c r="I354" s="226">
        <f t="shared" si="213"/>
        <v>200</v>
      </c>
    </row>
    <row r="355" spans="1:59" s="98" customFormat="1" hidden="1">
      <c r="A355" s="280">
        <v>3236</v>
      </c>
      <c r="B355" s="281"/>
      <c r="C355" s="282"/>
      <c r="D355" s="235" t="s">
        <v>80</v>
      </c>
      <c r="E355" s="226">
        <v>21.9</v>
      </c>
      <c r="F355" s="226">
        <v>100</v>
      </c>
      <c r="G355" s="226">
        <v>100</v>
      </c>
      <c r="H355" s="226">
        <f t="shared" si="212"/>
        <v>100</v>
      </c>
      <c r="I355" s="226">
        <f t="shared" si="213"/>
        <v>100</v>
      </c>
    </row>
    <row r="356" spans="1:59" s="98" customFormat="1" hidden="1">
      <c r="A356" s="280">
        <v>3237</v>
      </c>
      <c r="B356" s="281"/>
      <c r="C356" s="282"/>
      <c r="D356" s="235" t="s">
        <v>81</v>
      </c>
      <c r="E356" s="226">
        <v>7955</v>
      </c>
      <c r="F356" s="226">
        <v>3000</v>
      </c>
      <c r="G356" s="226">
        <v>3000</v>
      </c>
      <c r="H356" s="226">
        <f t="shared" si="212"/>
        <v>3000</v>
      </c>
      <c r="I356" s="226">
        <f t="shared" si="213"/>
        <v>3000</v>
      </c>
    </row>
    <row r="357" spans="1:59" s="98" customFormat="1" hidden="1">
      <c r="A357" s="280">
        <v>3238</v>
      </c>
      <c r="B357" s="281"/>
      <c r="C357" s="282"/>
      <c r="D357" s="235" t="s">
        <v>82</v>
      </c>
      <c r="E357" s="226">
        <v>0</v>
      </c>
      <c r="F357" s="226">
        <v>200</v>
      </c>
      <c r="G357" s="226">
        <v>200</v>
      </c>
      <c r="H357" s="226">
        <f t="shared" si="212"/>
        <v>200</v>
      </c>
      <c r="I357" s="226">
        <f t="shared" si="213"/>
        <v>200</v>
      </c>
    </row>
    <row r="358" spans="1:59" s="98" customFormat="1" hidden="1">
      <c r="A358" s="280">
        <v>3239</v>
      </c>
      <c r="B358" s="281"/>
      <c r="C358" s="282"/>
      <c r="D358" s="235" t="s">
        <v>83</v>
      </c>
      <c r="E358" s="226">
        <v>133</v>
      </c>
      <c r="F358" s="226">
        <v>500</v>
      </c>
      <c r="G358" s="226">
        <v>500</v>
      </c>
      <c r="H358" s="226">
        <f t="shared" si="212"/>
        <v>500</v>
      </c>
      <c r="I358" s="226">
        <f t="shared" si="213"/>
        <v>500</v>
      </c>
    </row>
    <row r="359" spans="1:59" s="98" customFormat="1" ht="26.25" hidden="1">
      <c r="A359" s="277">
        <v>324</v>
      </c>
      <c r="B359" s="278"/>
      <c r="C359" s="279"/>
      <c r="D359" s="234" t="s">
        <v>200</v>
      </c>
      <c r="E359" s="223">
        <f>E360</f>
        <v>64</v>
      </c>
      <c r="F359" s="223">
        <f t="shared" ref="F359:I359" si="216">F360</f>
        <v>0</v>
      </c>
      <c r="G359" s="223">
        <f t="shared" si="216"/>
        <v>0</v>
      </c>
      <c r="H359" s="223">
        <f t="shared" si="216"/>
        <v>0</v>
      </c>
      <c r="I359" s="223">
        <f t="shared" si="216"/>
        <v>0</v>
      </c>
    </row>
    <row r="360" spans="1:59" s="98" customFormat="1" ht="26.25" hidden="1">
      <c r="A360" s="280">
        <v>3241</v>
      </c>
      <c r="B360" s="281"/>
      <c r="C360" s="282"/>
      <c r="D360" s="235" t="s">
        <v>200</v>
      </c>
      <c r="E360" s="226">
        <v>64</v>
      </c>
      <c r="F360" s="226">
        <v>0</v>
      </c>
      <c r="G360" s="226">
        <v>0</v>
      </c>
      <c r="H360" s="226">
        <v>0</v>
      </c>
      <c r="I360" s="226">
        <v>0</v>
      </c>
    </row>
    <row r="361" spans="1:59" s="98" customFormat="1" ht="26.25" hidden="1">
      <c r="A361" s="277">
        <v>329</v>
      </c>
      <c r="B361" s="278"/>
      <c r="C361" s="279"/>
      <c r="D361" s="234" t="s">
        <v>84</v>
      </c>
      <c r="E361" s="223">
        <f>SUM(E362:E367)</f>
        <v>10021.459999999999</v>
      </c>
      <c r="F361" s="223">
        <f t="shared" ref="F361:G361" si="217">SUM(F362:F367)</f>
        <v>10100</v>
      </c>
      <c r="G361" s="223">
        <f t="shared" si="217"/>
        <v>9650</v>
      </c>
      <c r="H361" s="223">
        <f t="shared" ref="H361:H371" si="218">G361</f>
        <v>9650</v>
      </c>
      <c r="I361" s="223">
        <f t="shared" ref="I361:I371" si="219">G361</f>
        <v>9650</v>
      </c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5"/>
      <c r="AP361" s="105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</row>
    <row r="362" spans="1:59" s="98" customFormat="1" hidden="1">
      <c r="A362" s="280">
        <v>3292</v>
      </c>
      <c r="B362" s="281"/>
      <c r="C362" s="282"/>
      <c r="D362" s="235" t="s">
        <v>86</v>
      </c>
      <c r="E362" s="226">
        <v>2346.06</v>
      </c>
      <c r="F362" s="226">
        <v>2400</v>
      </c>
      <c r="G362" s="226">
        <v>2400</v>
      </c>
      <c r="H362" s="226">
        <f t="shared" si="218"/>
        <v>2400</v>
      </c>
      <c r="I362" s="226">
        <f t="shared" si="219"/>
        <v>2400</v>
      </c>
    </row>
    <row r="363" spans="1:59" s="98" customFormat="1" hidden="1">
      <c r="A363" s="280">
        <v>3293</v>
      </c>
      <c r="B363" s="281"/>
      <c r="C363" s="282"/>
      <c r="D363" s="235" t="s">
        <v>87</v>
      </c>
      <c r="E363" s="226">
        <v>2373.66</v>
      </c>
      <c r="F363" s="226">
        <v>2500</v>
      </c>
      <c r="G363" s="226">
        <v>2000</v>
      </c>
      <c r="H363" s="226">
        <f t="shared" si="218"/>
        <v>2000</v>
      </c>
      <c r="I363" s="226">
        <f t="shared" si="219"/>
        <v>2000</v>
      </c>
    </row>
    <row r="364" spans="1:59" s="98" customFormat="1" hidden="1">
      <c r="A364" s="280">
        <v>3294</v>
      </c>
      <c r="B364" s="281"/>
      <c r="C364" s="282"/>
      <c r="D364" s="235" t="s">
        <v>93</v>
      </c>
      <c r="E364" s="226">
        <v>295</v>
      </c>
      <c r="F364" s="226">
        <v>100</v>
      </c>
      <c r="G364" s="226">
        <v>200</v>
      </c>
      <c r="H364" s="226">
        <f t="shared" si="218"/>
        <v>200</v>
      </c>
      <c r="I364" s="226">
        <f t="shared" si="219"/>
        <v>200</v>
      </c>
    </row>
    <row r="365" spans="1:59" s="98" customFormat="1" hidden="1">
      <c r="A365" s="280">
        <v>3295</v>
      </c>
      <c r="B365" s="281"/>
      <c r="C365" s="282"/>
      <c r="D365" s="235" t="s">
        <v>89</v>
      </c>
      <c r="E365" s="226">
        <v>79.63</v>
      </c>
      <c r="F365" s="226">
        <v>50</v>
      </c>
      <c r="G365" s="226">
        <v>50</v>
      </c>
      <c r="H365" s="226">
        <f t="shared" si="218"/>
        <v>50</v>
      </c>
      <c r="I365" s="226">
        <f t="shared" si="219"/>
        <v>50</v>
      </c>
      <c r="K365" s="106"/>
    </row>
    <row r="366" spans="1:59" s="98" customFormat="1" hidden="1">
      <c r="A366" s="280">
        <v>3296</v>
      </c>
      <c r="B366" s="281"/>
      <c r="C366" s="282"/>
      <c r="D366" s="235" t="s">
        <v>94</v>
      </c>
      <c r="E366" s="226">
        <v>0</v>
      </c>
      <c r="F366" s="226">
        <v>50</v>
      </c>
      <c r="G366" s="226">
        <v>0</v>
      </c>
      <c r="H366" s="226">
        <f t="shared" si="218"/>
        <v>0</v>
      </c>
      <c r="I366" s="226">
        <f t="shared" si="219"/>
        <v>0</v>
      </c>
      <c r="K366" s="106"/>
    </row>
    <row r="367" spans="1:59" s="98" customFormat="1" ht="26.25" hidden="1">
      <c r="A367" s="280">
        <v>3299</v>
      </c>
      <c r="B367" s="281"/>
      <c r="C367" s="282"/>
      <c r="D367" s="235" t="s">
        <v>84</v>
      </c>
      <c r="E367" s="226">
        <v>4927.1099999999997</v>
      </c>
      <c r="F367" s="226">
        <v>5000</v>
      </c>
      <c r="G367" s="226">
        <v>5000</v>
      </c>
      <c r="H367" s="226">
        <f t="shared" si="218"/>
        <v>5000</v>
      </c>
      <c r="I367" s="226">
        <f t="shared" si="219"/>
        <v>5000</v>
      </c>
    </row>
    <row r="368" spans="1:59" s="98" customFormat="1">
      <c r="A368" s="273">
        <v>34</v>
      </c>
      <c r="B368" s="274"/>
      <c r="C368" s="275"/>
      <c r="D368" s="272" t="s">
        <v>98</v>
      </c>
      <c r="E368" s="221">
        <v>0</v>
      </c>
      <c r="F368" s="221">
        <v>0</v>
      </c>
      <c r="G368" s="221">
        <v>0</v>
      </c>
      <c r="H368" s="221">
        <f t="shared" si="218"/>
        <v>0</v>
      </c>
      <c r="I368" s="221">
        <f t="shared" si="219"/>
        <v>0</v>
      </c>
      <c r="J368" s="104"/>
      <c r="K368" s="104"/>
      <c r="L368" s="104"/>
      <c r="M368" s="104"/>
      <c r="N368" s="104"/>
      <c r="O368" s="104"/>
      <c r="P368" s="104"/>
      <c r="Q368" s="104"/>
      <c r="R368" s="104"/>
      <c r="S368" s="104"/>
      <c r="T368" s="104"/>
      <c r="U368" s="104"/>
      <c r="V368" s="104"/>
      <c r="W368" s="104"/>
      <c r="X368" s="104"/>
      <c r="Y368" s="104"/>
      <c r="Z368" s="104"/>
      <c r="AA368" s="104"/>
      <c r="AB368" s="104"/>
      <c r="AC368" s="104"/>
      <c r="AD368" s="104"/>
      <c r="AE368" s="104"/>
      <c r="AF368" s="104"/>
      <c r="AG368" s="104"/>
      <c r="AH368" s="104"/>
      <c r="AI368" s="104"/>
      <c r="AJ368" s="104"/>
      <c r="AK368" s="104"/>
      <c r="AL368" s="104"/>
      <c r="AM368" s="104"/>
      <c r="AN368" s="104"/>
      <c r="AO368" s="104"/>
      <c r="AP368" s="104"/>
      <c r="AQ368" s="104"/>
      <c r="AR368" s="104"/>
      <c r="AS368" s="104"/>
      <c r="AT368" s="104"/>
      <c r="AU368" s="104"/>
      <c r="AV368" s="104"/>
      <c r="AW368" s="104"/>
      <c r="AX368" s="104"/>
      <c r="AY368" s="104"/>
      <c r="AZ368" s="104"/>
      <c r="BA368" s="104"/>
      <c r="BB368" s="104"/>
      <c r="BC368" s="104"/>
      <c r="BD368" s="104"/>
      <c r="BE368" s="104"/>
      <c r="BF368" s="104"/>
      <c r="BG368" s="104"/>
    </row>
    <row r="369" spans="1:59" s="98" customFormat="1" hidden="1">
      <c r="A369" s="277">
        <v>343</v>
      </c>
      <c r="B369" s="278"/>
      <c r="C369" s="279"/>
      <c r="D369" s="234" t="s">
        <v>99</v>
      </c>
      <c r="E369" s="223">
        <f>SUM(E370:E371)</f>
        <v>189.46</v>
      </c>
      <c r="F369" s="223">
        <f t="shared" ref="F369:G369" si="220">SUM(F370:F371)</f>
        <v>250</v>
      </c>
      <c r="G369" s="223">
        <f t="shared" si="220"/>
        <v>250</v>
      </c>
      <c r="H369" s="223">
        <f t="shared" si="218"/>
        <v>250</v>
      </c>
      <c r="I369" s="223">
        <f t="shared" si="219"/>
        <v>250</v>
      </c>
      <c r="J369" s="105"/>
      <c r="K369" s="105"/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5"/>
      <c r="AP369" s="105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</row>
    <row r="370" spans="1:59" s="98" customFormat="1" ht="26.25" hidden="1">
      <c r="A370" s="280">
        <v>3431</v>
      </c>
      <c r="B370" s="281"/>
      <c r="C370" s="282"/>
      <c r="D370" s="235" t="s">
        <v>100</v>
      </c>
      <c r="E370" s="226">
        <v>189.46</v>
      </c>
      <c r="F370" s="226">
        <v>250</v>
      </c>
      <c r="G370" s="226">
        <v>250</v>
      </c>
      <c r="H370" s="226">
        <f t="shared" si="218"/>
        <v>250</v>
      </c>
      <c r="I370" s="226">
        <f t="shared" si="219"/>
        <v>250</v>
      </c>
    </row>
    <row r="371" spans="1:59" s="98" customFormat="1" hidden="1">
      <c r="A371" s="280">
        <v>3433</v>
      </c>
      <c r="B371" s="281"/>
      <c r="C371" s="282"/>
      <c r="D371" s="235" t="s">
        <v>101</v>
      </c>
      <c r="E371" s="226">
        <v>0</v>
      </c>
      <c r="F371" s="226">
        <v>0</v>
      </c>
      <c r="G371" s="226">
        <v>0</v>
      </c>
      <c r="H371" s="226">
        <f t="shared" si="218"/>
        <v>0</v>
      </c>
      <c r="I371" s="226">
        <f t="shared" si="219"/>
        <v>0</v>
      </c>
    </row>
    <row r="372" spans="1:59" s="98" customFormat="1" ht="26.25">
      <c r="A372" s="273">
        <v>36</v>
      </c>
      <c r="B372" s="274"/>
      <c r="C372" s="275"/>
      <c r="D372" s="272" t="s">
        <v>275</v>
      </c>
      <c r="E372" s="221">
        <v>0</v>
      </c>
      <c r="F372" s="221">
        <v>0</v>
      </c>
      <c r="G372" s="221">
        <v>0</v>
      </c>
      <c r="H372" s="221">
        <v>0</v>
      </c>
      <c r="I372" s="221">
        <v>0</v>
      </c>
      <c r="J372" s="104"/>
      <c r="K372" s="104"/>
      <c r="L372" s="104"/>
      <c r="M372" s="104"/>
      <c r="N372" s="104"/>
      <c r="O372" s="104"/>
      <c r="P372" s="104"/>
      <c r="Q372" s="104"/>
      <c r="R372" s="104"/>
      <c r="S372" s="104"/>
      <c r="T372" s="104"/>
      <c r="U372" s="104"/>
      <c r="V372" s="104"/>
      <c r="W372" s="104"/>
      <c r="X372" s="104"/>
      <c r="Y372" s="104"/>
      <c r="Z372" s="104"/>
      <c r="AA372" s="104"/>
      <c r="AB372" s="104"/>
      <c r="AC372" s="104"/>
      <c r="AD372" s="104"/>
      <c r="AE372" s="104"/>
      <c r="AF372" s="104"/>
      <c r="AG372" s="104"/>
      <c r="AH372" s="104"/>
      <c r="AI372" s="104"/>
      <c r="AJ372" s="104"/>
      <c r="AK372" s="104"/>
      <c r="AL372" s="104"/>
      <c r="AM372" s="104"/>
      <c r="AN372" s="104"/>
      <c r="AO372" s="104"/>
      <c r="AP372" s="104"/>
      <c r="AQ372" s="104"/>
      <c r="AR372" s="104"/>
      <c r="AS372" s="104"/>
      <c r="AT372" s="104"/>
      <c r="AU372" s="104"/>
      <c r="AV372" s="104"/>
      <c r="AW372" s="104"/>
      <c r="AX372" s="104"/>
      <c r="AY372" s="104"/>
      <c r="AZ372" s="104"/>
      <c r="BA372" s="104"/>
      <c r="BB372" s="104"/>
      <c r="BC372" s="104"/>
      <c r="BD372" s="104"/>
      <c r="BE372" s="104"/>
      <c r="BF372" s="104"/>
      <c r="BG372" s="104"/>
    </row>
    <row r="373" spans="1:59" s="98" customFormat="1" ht="26.25" hidden="1">
      <c r="A373" s="277">
        <v>369</v>
      </c>
      <c r="B373" s="278"/>
      <c r="C373" s="279"/>
      <c r="D373" s="234" t="s">
        <v>284</v>
      </c>
      <c r="E373" s="223">
        <f>E374</f>
        <v>157.13</v>
      </c>
      <c r="F373" s="223">
        <f t="shared" ref="F373:I373" si="221">F374</f>
        <v>50</v>
      </c>
      <c r="G373" s="223">
        <f t="shared" si="221"/>
        <v>50</v>
      </c>
      <c r="H373" s="223">
        <f t="shared" si="221"/>
        <v>50</v>
      </c>
      <c r="I373" s="223">
        <f t="shared" si="221"/>
        <v>50</v>
      </c>
      <c r="J373" s="105"/>
      <c r="K373" s="105"/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5"/>
      <c r="AP373" s="105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</row>
    <row r="374" spans="1:59" s="98" customFormat="1" ht="28.5" hidden="1" customHeight="1">
      <c r="A374" s="280">
        <v>3691</v>
      </c>
      <c r="B374" s="281"/>
      <c r="C374" s="282"/>
      <c r="D374" s="246" t="s">
        <v>283</v>
      </c>
      <c r="E374" s="226">
        <v>157.13</v>
      </c>
      <c r="F374" s="226">
        <v>50</v>
      </c>
      <c r="G374" s="226">
        <v>50</v>
      </c>
      <c r="H374" s="226">
        <f>G374</f>
        <v>50</v>
      </c>
      <c r="I374" s="226">
        <f>H374</f>
        <v>50</v>
      </c>
    </row>
    <row r="375" spans="1:59" s="98" customFormat="1" ht="38.25">
      <c r="A375" s="273">
        <v>38</v>
      </c>
      <c r="B375" s="274"/>
      <c r="C375" s="275"/>
      <c r="D375" s="237" t="s">
        <v>324</v>
      </c>
      <c r="E375" s="221">
        <v>0</v>
      </c>
      <c r="F375" s="221">
        <v>0</v>
      </c>
      <c r="G375" s="221">
        <v>0</v>
      </c>
      <c r="H375" s="221">
        <f t="shared" ref="H375" si="222">G375</f>
        <v>0</v>
      </c>
      <c r="I375" s="221">
        <f t="shared" ref="I375" si="223">G375</f>
        <v>0</v>
      </c>
      <c r="J375" s="104"/>
      <c r="K375" s="104"/>
      <c r="L375" s="104"/>
      <c r="M375" s="104"/>
      <c r="N375" s="104"/>
      <c r="O375" s="104"/>
      <c r="P375" s="104"/>
      <c r="Q375" s="104"/>
      <c r="R375" s="104"/>
      <c r="S375" s="104"/>
      <c r="T375" s="104"/>
      <c r="U375" s="104"/>
      <c r="V375" s="104"/>
      <c r="W375" s="104"/>
      <c r="X375" s="104"/>
      <c r="Y375" s="104"/>
      <c r="Z375" s="104"/>
      <c r="AA375" s="104"/>
      <c r="AB375" s="104"/>
      <c r="AC375" s="104"/>
      <c r="AD375" s="104"/>
      <c r="AE375" s="104"/>
      <c r="AF375" s="104"/>
      <c r="AG375" s="104"/>
      <c r="AH375" s="104"/>
      <c r="AI375" s="104"/>
      <c r="AJ375" s="104"/>
      <c r="AK375" s="104"/>
      <c r="AL375" s="104"/>
      <c r="AM375" s="104"/>
      <c r="AN375" s="104"/>
      <c r="AO375" s="104"/>
      <c r="AP375" s="104"/>
      <c r="AQ375" s="104"/>
      <c r="AR375" s="104"/>
      <c r="AS375" s="104"/>
      <c r="AT375" s="104"/>
      <c r="AU375" s="104"/>
      <c r="AV375" s="104"/>
      <c r="AW375" s="104"/>
      <c r="AX375" s="104"/>
      <c r="AY375" s="104"/>
      <c r="AZ375" s="104"/>
      <c r="BA375" s="104"/>
      <c r="BB375" s="104"/>
      <c r="BC375" s="104"/>
      <c r="BD375" s="104"/>
      <c r="BE375" s="104"/>
      <c r="BF375" s="104"/>
      <c r="BG375" s="104"/>
    </row>
    <row r="376" spans="1:59" ht="15" customHeight="1">
      <c r="A376" s="331" t="s">
        <v>180</v>
      </c>
      <c r="B376" s="332"/>
      <c r="C376" s="333"/>
      <c r="D376" s="89" t="s">
        <v>35</v>
      </c>
      <c r="E376" s="14">
        <f>E377</f>
        <v>13756.919999999998</v>
      </c>
      <c r="F376" s="14">
        <f t="shared" ref="F376:G376" si="224">F377</f>
        <v>16800</v>
      </c>
      <c r="G376" s="14">
        <f t="shared" si="224"/>
        <v>17300</v>
      </c>
      <c r="H376" s="14">
        <f t="shared" si="195"/>
        <v>17300</v>
      </c>
      <c r="I376" s="14">
        <f t="shared" si="196"/>
        <v>17300</v>
      </c>
      <c r="J376" s="102"/>
      <c r="K376" s="102"/>
      <c r="L376" s="108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  <c r="Z376" s="102"/>
      <c r="AA376" s="102"/>
      <c r="AB376" s="102"/>
      <c r="AC376" s="102"/>
      <c r="AD376" s="102"/>
      <c r="AE376" s="102"/>
      <c r="AF376" s="102"/>
      <c r="AG376" s="102"/>
      <c r="AH376" s="102"/>
      <c r="AI376" s="102"/>
      <c r="AJ376" s="102"/>
      <c r="AK376" s="102"/>
      <c r="AL376" s="102"/>
      <c r="AM376" s="102"/>
      <c r="AN376" s="102"/>
      <c r="AO376" s="102"/>
      <c r="AP376" s="102"/>
      <c r="AQ376" s="102"/>
      <c r="AR376" s="102"/>
      <c r="AS376" s="102"/>
      <c r="AT376" s="102"/>
      <c r="AU376" s="102"/>
      <c r="AV376" s="102"/>
      <c r="AW376" s="102"/>
      <c r="AX376" s="102"/>
      <c r="AY376" s="102"/>
      <c r="AZ376" s="102"/>
      <c r="BA376" s="102"/>
      <c r="BB376" s="102"/>
      <c r="BC376" s="102"/>
      <c r="BD376" s="102"/>
      <c r="BE376" s="102"/>
      <c r="BF376" s="102"/>
      <c r="BG376" s="102"/>
    </row>
    <row r="377" spans="1:59">
      <c r="A377" s="73">
        <v>3</v>
      </c>
      <c r="B377" s="74"/>
      <c r="C377" s="75"/>
      <c r="D377" s="66" t="s">
        <v>51</v>
      </c>
      <c r="E377" s="6">
        <f>E378</f>
        <v>13756.919999999998</v>
      </c>
      <c r="F377" s="6">
        <f t="shared" ref="F377:G377" si="225">F378</f>
        <v>16800</v>
      </c>
      <c r="G377" s="6">
        <f t="shared" si="225"/>
        <v>17300</v>
      </c>
      <c r="H377" s="6">
        <f t="shared" si="195"/>
        <v>17300</v>
      </c>
      <c r="I377" s="6">
        <f t="shared" si="196"/>
        <v>17300</v>
      </c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3"/>
      <c r="AK377" s="103"/>
      <c r="AL377" s="103"/>
      <c r="AM377" s="103"/>
      <c r="AN377" s="103"/>
      <c r="AO377" s="103"/>
      <c r="AP377" s="103"/>
      <c r="AQ377" s="103"/>
      <c r="AR377" s="103"/>
      <c r="AS377" s="103"/>
      <c r="AT377" s="103"/>
      <c r="AU377" s="103"/>
      <c r="AV377" s="103"/>
      <c r="AW377" s="103"/>
      <c r="AX377" s="103"/>
      <c r="AY377" s="103"/>
      <c r="AZ377" s="103"/>
      <c r="BA377" s="103"/>
      <c r="BB377" s="103"/>
      <c r="BC377" s="103"/>
      <c r="BD377" s="103"/>
      <c r="BE377" s="103"/>
      <c r="BF377" s="103"/>
      <c r="BG377" s="103"/>
    </row>
    <row r="378" spans="1:59" s="98" customFormat="1">
      <c r="A378" s="273">
        <v>32</v>
      </c>
      <c r="B378" s="274"/>
      <c r="C378" s="275"/>
      <c r="D378" s="272" t="s">
        <v>61</v>
      </c>
      <c r="E378" s="221">
        <f>E379+E383+E390+E399</f>
        <v>13756.919999999998</v>
      </c>
      <c r="F378" s="221">
        <f t="shared" ref="F378:G378" si="226">F379+F383+F390+F399</f>
        <v>16800</v>
      </c>
      <c r="G378" s="221">
        <f t="shared" si="226"/>
        <v>17300</v>
      </c>
      <c r="H378" s="221">
        <f t="shared" si="195"/>
        <v>17300</v>
      </c>
      <c r="I378" s="221">
        <f t="shared" si="196"/>
        <v>17300</v>
      </c>
      <c r="J378" s="104"/>
      <c r="K378" s="104"/>
      <c r="L378" s="104"/>
      <c r="M378" s="104"/>
      <c r="N378" s="104"/>
      <c r="O378" s="104"/>
      <c r="P378" s="104"/>
      <c r="Q378" s="104"/>
      <c r="R378" s="104"/>
      <c r="S378" s="104"/>
      <c r="T378" s="104"/>
      <c r="U378" s="104"/>
      <c r="V378" s="104"/>
      <c r="W378" s="104"/>
      <c r="X378" s="104"/>
      <c r="Y378" s="104"/>
      <c r="Z378" s="104"/>
      <c r="AA378" s="104"/>
      <c r="AB378" s="104"/>
      <c r="AC378" s="104"/>
      <c r="AD378" s="104"/>
      <c r="AE378" s="104"/>
      <c r="AF378" s="104"/>
      <c r="AG378" s="104"/>
      <c r="AH378" s="104"/>
      <c r="AI378" s="104"/>
      <c r="AJ378" s="104"/>
      <c r="AK378" s="104"/>
      <c r="AL378" s="104"/>
      <c r="AM378" s="104"/>
      <c r="AN378" s="104"/>
      <c r="AO378" s="104"/>
      <c r="AP378" s="104"/>
      <c r="AQ378" s="104"/>
      <c r="AR378" s="104"/>
      <c r="AS378" s="104"/>
      <c r="AT378" s="104"/>
      <c r="AU378" s="104"/>
      <c r="AV378" s="104"/>
      <c r="AW378" s="104"/>
      <c r="AX378" s="104"/>
      <c r="AY378" s="104"/>
      <c r="AZ378" s="104"/>
      <c r="BA378" s="104"/>
      <c r="BB378" s="104"/>
      <c r="BC378" s="104"/>
      <c r="BD378" s="104"/>
      <c r="BE378" s="104"/>
      <c r="BF378" s="104"/>
      <c r="BG378" s="104"/>
    </row>
    <row r="379" spans="1:59" ht="15" hidden="1" customHeight="1">
      <c r="A379" s="33">
        <v>321</v>
      </c>
      <c r="B379" s="76"/>
      <c r="C379" s="77"/>
      <c r="D379" s="24" t="s">
        <v>62</v>
      </c>
      <c r="E379" s="10">
        <f>SUM(E380:E382)</f>
        <v>0</v>
      </c>
      <c r="F379" s="10">
        <f t="shared" ref="F379:G379" si="227">SUM(F380:F382)</f>
        <v>0</v>
      </c>
      <c r="G379" s="10">
        <f t="shared" si="227"/>
        <v>0</v>
      </c>
      <c r="H379" s="10">
        <f t="shared" si="195"/>
        <v>0</v>
      </c>
      <c r="I379" s="10">
        <f t="shared" si="196"/>
        <v>0</v>
      </c>
      <c r="J379" s="105"/>
      <c r="K379" s="105"/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5"/>
      <c r="AP379" s="105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</row>
    <row r="380" spans="1:59" ht="15" hidden="1" customHeight="1">
      <c r="A380" s="78">
        <v>3211</v>
      </c>
      <c r="B380" s="79"/>
      <c r="C380" s="80"/>
      <c r="D380" s="25" t="s">
        <v>63</v>
      </c>
      <c r="E380" s="12">
        <v>0</v>
      </c>
      <c r="F380" s="12">
        <v>0</v>
      </c>
      <c r="G380" s="12">
        <v>0</v>
      </c>
      <c r="H380" s="12">
        <f t="shared" si="195"/>
        <v>0</v>
      </c>
      <c r="I380" s="12">
        <f t="shared" si="196"/>
        <v>0</v>
      </c>
      <c r="J380" s="98"/>
      <c r="K380" s="98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98"/>
      <c r="W380" s="98"/>
      <c r="X380" s="98"/>
      <c r="Y380" s="98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98"/>
      <c r="AK380" s="98"/>
      <c r="AL380" s="98"/>
      <c r="AM380" s="98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98"/>
      <c r="AY380" s="98"/>
      <c r="AZ380" s="98"/>
      <c r="BA380" s="98"/>
      <c r="BB380" s="98"/>
      <c r="BC380" s="98"/>
      <c r="BD380" s="98"/>
      <c r="BE380" s="98"/>
      <c r="BF380" s="98"/>
      <c r="BG380" s="98"/>
    </row>
    <row r="381" spans="1:59" ht="15" hidden="1" customHeight="1">
      <c r="A381" s="78">
        <v>3213</v>
      </c>
      <c r="B381" s="79"/>
      <c r="C381" s="80"/>
      <c r="D381" s="25" t="s">
        <v>65</v>
      </c>
      <c r="E381" s="12">
        <v>0</v>
      </c>
      <c r="F381" s="12">
        <v>0</v>
      </c>
      <c r="G381" s="12">
        <v>0</v>
      </c>
      <c r="H381" s="12">
        <f t="shared" si="195"/>
        <v>0</v>
      </c>
      <c r="I381" s="12">
        <f t="shared" si="196"/>
        <v>0</v>
      </c>
      <c r="J381" s="98"/>
      <c r="K381" s="98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98"/>
      <c r="W381" s="98"/>
      <c r="X381" s="98"/>
      <c r="Y381" s="98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98"/>
      <c r="AK381" s="98"/>
      <c r="AL381" s="98"/>
      <c r="AM381" s="98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98"/>
      <c r="AY381" s="98"/>
      <c r="AZ381" s="98"/>
      <c r="BA381" s="98"/>
      <c r="BB381" s="98"/>
      <c r="BC381" s="98"/>
      <c r="BD381" s="98"/>
      <c r="BE381" s="98"/>
      <c r="BF381" s="98"/>
      <c r="BG381" s="98"/>
    </row>
    <row r="382" spans="1:59" ht="26.25" hidden="1" customHeight="1">
      <c r="A382" s="78">
        <v>3214</v>
      </c>
      <c r="B382" s="79"/>
      <c r="C382" s="80"/>
      <c r="D382" s="25" t="s">
        <v>66</v>
      </c>
      <c r="E382" s="12">
        <v>0</v>
      </c>
      <c r="F382" s="12">
        <v>0</v>
      </c>
      <c r="G382" s="12">
        <v>0</v>
      </c>
      <c r="H382" s="12">
        <f t="shared" si="195"/>
        <v>0</v>
      </c>
      <c r="I382" s="12">
        <f t="shared" si="196"/>
        <v>0</v>
      </c>
      <c r="J382" s="98"/>
      <c r="K382" s="98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98"/>
      <c r="W382" s="98"/>
      <c r="X382" s="98"/>
      <c r="Y382" s="98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98"/>
      <c r="AK382" s="98"/>
      <c r="AL382" s="98"/>
      <c r="AM382" s="98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98"/>
      <c r="AY382" s="98"/>
      <c r="AZ382" s="98"/>
      <c r="BA382" s="98"/>
      <c r="BB382" s="98"/>
      <c r="BC382" s="98"/>
      <c r="BD382" s="98"/>
      <c r="BE382" s="98"/>
      <c r="BF382" s="98"/>
      <c r="BG382" s="98"/>
    </row>
    <row r="383" spans="1:59" ht="15" hidden="1" customHeight="1">
      <c r="A383" s="33">
        <v>322</v>
      </c>
      <c r="B383" s="76"/>
      <c r="C383" s="77"/>
      <c r="D383" s="24" t="s">
        <v>67</v>
      </c>
      <c r="E383" s="10">
        <f>SUM(E384:E389)</f>
        <v>9963.5299999999988</v>
      </c>
      <c r="F383" s="10">
        <f t="shared" ref="F383:G383" si="228">SUM(F384:F389)</f>
        <v>11500</v>
      </c>
      <c r="G383" s="10">
        <f t="shared" si="228"/>
        <v>12000</v>
      </c>
      <c r="H383" s="10">
        <f t="shared" si="195"/>
        <v>12000</v>
      </c>
      <c r="I383" s="10">
        <f t="shared" si="196"/>
        <v>12000</v>
      </c>
      <c r="J383" s="98"/>
      <c r="K383" s="98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98"/>
      <c r="W383" s="98"/>
      <c r="X383" s="98"/>
      <c r="Y383" s="98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98"/>
      <c r="AK383" s="98"/>
      <c r="AL383" s="98"/>
      <c r="AM383" s="98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98"/>
      <c r="AY383" s="98"/>
      <c r="AZ383" s="98"/>
      <c r="BA383" s="98"/>
      <c r="BB383" s="98"/>
      <c r="BC383" s="98"/>
      <c r="BD383" s="98"/>
      <c r="BE383" s="98"/>
      <c r="BF383" s="98"/>
      <c r="BG383" s="98"/>
    </row>
    <row r="384" spans="1:59" ht="15" hidden="1" customHeight="1">
      <c r="A384" s="78">
        <v>3221</v>
      </c>
      <c r="B384" s="79"/>
      <c r="C384" s="80"/>
      <c r="D384" s="25" t="s">
        <v>90</v>
      </c>
      <c r="E384" s="12">
        <v>7360.34</v>
      </c>
      <c r="F384" s="12">
        <v>7000</v>
      </c>
      <c r="G384" s="12">
        <v>7000</v>
      </c>
      <c r="H384" s="12">
        <f t="shared" si="195"/>
        <v>7000</v>
      </c>
      <c r="I384" s="12">
        <f t="shared" si="196"/>
        <v>7000</v>
      </c>
      <c r="J384" s="98"/>
      <c r="K384" s="98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98"/>
      <c r="W384" s="98"/>
      <c r="X384" s="98"/>
      <c r="Y384" s="98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98"/>
      <c r="AK384" s="98"/>
      <c r="AL384" s="98"/>
      <c r="AM384" s="98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  <c r="AX384" s="98"/>
      <c r="AY384" s="98"/>
      <c r="AZ384" s="98"/>
      <c r="BA384" s="98"/>
      <c r="BB384" s="98"/>
      <c r="BC384" s="98"/>
      <c r="BD384" s="98"/>
      <c r="BE384" s="98"/>
      <c r="BF384" s="98"/>
      <c r="BG384" s="98"/>
    </row>
    <row r="385" spans="1:59" ht="15" hidden="1" customHeight="1">
      <c r="A385" s="78">
        <v>3222</v>
      </c>
      <c r="B385" s="79"/>
      <c r="C385" s="80"/>
      <c r="D385" s="25" t="s">
        <v>69</v>
      </c>
      <c r="E385" s="12">
        <v>0</v>
      </c>
      <c r="F385" s="12">
        <v>1000</v>
      </c>
      <c r="G385" s="12">
        <v>1000</v>
      </c>
      <c r="H385" s="12">
        <f t="shared" si="195"/>
        <v>1000</v>
      </c>
      <c r="I385" s="12">
        <f t="shared" si="196"/>
        <v>1000</v>
      </c>
      <c r="J385" s="98"/>
      <c r="K385" s="98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98"/>
      <c r="W385" s="98"/>
      <c r="X385" s="98"/>
      <c r="Y385" s="98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98"/>
      <c r="AK385" s="98"/>
      <c r="AL385" s="98"/>
      <c r="AM385" s="98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  <c r="AX385" s="98"/>
      <c r="AY385" s="98"/>
      <c r="AZ385" s="98"/>
      <c r="BA385" s="98"/>
      <c r="BB385" s="98"/>
      <c r="BC385" s="98"/>
      <c r="BD385" s="98"/>
      <c r="BE385" s="98"/>
      <c r="BF385" s="98"/>
      <c r="BG385" s="98"/>
    </row>
    <row r="386" spans="1:59" ht="15" hidden="1" customHeight="1">
      <c r="A386" s="78">
        <v>3223</v>
      </c>
      <c r="B386" s="79"/>
      <c r="C386" s="80"/>
      <c r="D386" s="25" t="s">
        <v>70</v>
      </c>
      <c r="E386" s="12">
        <v>0</v>
      </c>
      <c r="F386" s="12">
        <v>0</v>
      </c>
      <c r="G386" s="12">
        <v>0</v>
      </c>
      <c r="H386" s="12">
        <f t="shared" si="195"/>
        <v>0</v>
      </c>
      <c r="I386" s="12">
        <f t="shared" si="196"/>
        <v>0</v>
      </c>
      <c r="J386" s="98"/>
      <c r="K386" s="98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98"/>
      <c r="W386" s="98"/>
      <c r="X386" s="98"/>
      <c r="Y386" s="98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98"/>
      <c r="AK386" s="98"/>
      <c r="AL386" s="98"/>
      <c r="AM386" s="98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98"/>
      <c r="AY386" s="98"/>
      <c r="AZ386" s="98"/>
      <c r="BA386" s="98"/>
      <c r="BB386" s="98"/>
      <c r="BC386" s="98"/>
      <c r="BD386" s="98"/>
      <c r="BE386" s="98"/>
      <c r="BF386" s="98"/>
      <c r="BG386" s="98"/>
    </row>
    <row r="387" spans="1:59" ht="26.25" hidden="1" customHeight="1">
      <c r="A387" s="78">
        <v>3224</v>
      </c>
      <c r="B387" s="79"/>
      <c r="C387" s="80"/>
      <c r="D387" s="25" t="s">
        <v>71</v>
      </c>
      <c r="E387" s="12">
        <v>1575.56</v>
      </c>
      <c r="F387" s="12">
        <v>1500</v>
      </c>
      <c r="G387" s="12">
        <v>2000</v>
      </c>
      <c r="H387" s="12">
        <f t="shared" si="195"/>
        <v>2000</v>
      </c>
      <c r="I387" s="12">
        <f t="shared" si="196"/>
        <v>2000</v>
      </c>
      <c r="J387" s="98"/>
      <c r="K387" s="98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98"/>
      <c r="W387" s="98"/>
      <c r="X387" s="98"/>
      <c r="Y387" s="98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98"/>
      <c r="AK387" s="98"/>
      <c r="AL387" s="98"/>
      <c r="AM387" s="98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98"/>
      <c r="AY387" s="98"/>
      <c r="AZ387" s="98"/>
      <c r="BA387" s="98"/>
      <c r="BB387" s="98"/>
      <c r="BC387" s="98"/>
      <c r="BD387" s="98"/>
      <c r="BE387" s="98"/>
      <c r="BF387" s="98"/>
      <c r="BG387" s="98"/>
    </row>
    <row r="388" spans="1:59" ht="15" hidden="1" customHeight="1">
      <c r="A388" s="78">
        <v>3225</v>
      </c>
      <c r="B388" s="79"/>
      <c r="C388" s="80"/>
      <c r="D388" s="25" t="s">
        <v>91</v>
      </c>
      <c r="E388" s="12">
        <v>1027.6300000000001</v>
      </c>
      <c r="F388" s="12">
        <v>2000</v>
      </c>
      <c r="G388" s="12">
        <v>2000</v>
      </c>
      <c r="H388" s="12">
        <f t="shared" si="195"/>
        <v>2000</v>
      </c>
      <c r="I388" s="12">
        <f t="shared" si="196"/>
        <v>2000</v>
      </c>
      <c r="J388" s="98"/>
      <c r="K388" s="98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98"/>
      <c r="W388" s="98"/>
      <c r="X388" s="98"/>
      <c r="Y388" s="98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98"/>
      <c r="AK388" s="98"/>
      <c r="AL388" s="98"/>
      <c r="AM388" s="98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98"/>
      <c r="AY388" s="98"/>
      <c r="AZ388" s="98"/>
      <c r="BA388" s="98"/>
      <c r="BB388" s="98"/>
      <c r="BC388" s="98"/>
      <c r="BD388" s="98"/>
      <c r="BE388" s="98"/>
      <c r="BF388" s="98"/>
      <c r="BG388" s="98"/>
    </row>
    <row r="389" spans="1:59" ht="15" hidden="1" customHeight="1">
      <c r="A389" s="78">
        <v>3227</v>
      </c>
      <c r="B389" s="79"/>
      <c r="C389" s="80"/>
      <c r="D389" s="25" t="s">
        <v>92</v>
      </c>
      <c r="E389" s="12">
        <v>0</v>
      </c>
      <c r="F389" s="12">
        <v>0</v>
      </c>
      <c r="G389" s="12">
        <v>0</v>
      </c>
      <c r="H389" s="12">
        <f t="shared" si="195"/>
        <v>0</v>
      </c>
      <c r="I389" s="12">
        <f t="shared" si="196"/>
        <v>0</v>
      </c>
      <c r="J389" s="98"/>
      <c r="K389" s="98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98"/>
      <c r="W389" s="98"/>
      <c r="X389" s="98"/>
      <c r="Y389" s="98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98"/>
      <c r="AK389" s="98"/>
      <c r="AL389" s="98"/>
      <c r="AM389" s="98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98"/>
      <c r="AY389" s="98"/>
      <c r="AZ389" s="98"/>
      <c r="BA389" s="98"/>
      <c r="BB389" s="98"/>
      <c r="BC389" s="98"/>
      <c r="BD389" s="98"/>
      <c r="BE389" s="98"/>
      <c r="BF389" s="98"/>
      <c r="BG389" s="98"/>
    </row>
    <row r="390" spans="1:59" ht="15" hidden="1" customHeight="1">
      <c r="A390" s="33">
        <v>323</v>
      </c>
      <c r="B390" s="76"/>
      <c r="C390" s="77"/>
      <c r="D390" s="24" t="s">
        <v>74</v>
      </c>
      <c r="E390" s="10">
        <f>SUM(E391:E398)</f>
        <v>2871.15</v>
      </c>
      <c r="F390" s="10">
        <f t="shared" ref="F390:G390" si="229">SUM(F391:F398)</f>
        <v>3300</v>
      </c>
      <c r="G390" s="10">
        <f t="shared" si="229"/>
        <v>3300</v>
      </c>
      <c r="H390" s="10">
        <f t="shared" si="195"/>
        <v>3300</v>
      </c>
      <c r="I390" s="10">
        <f t="shared" si="196"/>
        <v>3300</v>
      </c>
      <c r="J390" s="98"/>
      <c r="K390" s="98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98"/>
      <c r="W390" s="98"/>
      <c r="X390" s="98"/>
      <c r="Y390" s="98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98"/>
      <c r="AK390" s="98"/>
      <c r="AL390" s="98"/>
      <c r="AM390" s="98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98"/>
      <c r="AY390" s="98"/>
      <c r="AZ390" s="98"/>
      <c r="BA390" s="98"/>
      <c r="BB390" s="98"/>
      <c r="BC390" s="98"/>
      <c r="BD390" s="98"/>
      <c r="BE390" s="98"/>
      <c r="BF390" s="98"/>
      <c r="BG390" s="98"/>
    </row>
    <row r="391" spans="1:59" ht="15" hidden="1" customHeight="1">
      <c r="A391" s="78">
        <v>3231</v>
      </c>
      <c r="B391" s="79"/>
      <c r="C391" s="80"/>
      <c r="D391" s="25" t="s">
        <v>75</v>
      </c>
      <c r="E391" s="12">
        <v>1100</v>
      </c>
      <c r="F391" s="12">
        <v>1000</v>
      </c>
      <c r="G391" s="12">
        <v>1000</v>
      </c>
      <c r="H391" s="12">
        <f t="shared" si="195"/>
        <v>1000</v>
      </c>
      <c r="I391" s="12">
        <f t="shared" si="196"/>
        <v>1000</v>
      </c>
      <c r="J391" s="98"/>
      <c r="K391" s="98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98"/>
      <c r="W391" s="98"/>
      <c r="X391" s="98"/>
      <c r="Y391" s="98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98"/>
      <c r="AK391" s="98"/>
      <c r="AL391" s="98"/>
      <c r="AM391" s="98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98"/>
      <c r="AY391" s="98"/>
      <c r="AZ391" s="98"/>
      <c r="BA391" s="98"/>
      <c r="BB391" s="98"/>
      <c r="BC391" s="98"/>
      <c r="BD391" s="98"/>
      <c r="BE391" s="98"/>
      <c r="BF391" s="98"/>
      <c r="BG391" s="98"/>
    </row>
    <row r="392" spans="1:59" ht="26.25" hidden="1" customHeight="1">
      <c r="A392" s="78">
        <v>3232</v>
      </c>
      <c r="B392" s="79"/>
      <c r="C392" s="80"/>
      <c r="D392" s="25" t="s">
        <v>76</v>
      </c>
      <c r="E392" s="12">
        <v>153.74</v>
      </c>
      <c r="F392" s="12">
        <v>200</v>
      </c>
      <c r="G392" s="12">
        <v>200</v>
      </c>
      <c r="H392" s="12">
        <f t="shared" si="195"/>
        <v>200</v>
      </c>
      <c r="I392" s="12">
        <f t="shared" si="196"/>
        <v>200</v>
      </c>
      <c r="J392" s="98"/>
      <c r="K392" s="98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8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98"/>
      <c r="AK392" s="98"/>
      <c r="AL392" s="98"/>
      <c r="AM392" s="98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98"/>
      <c r="AY392" s="98"/>
      <c r="AZ392" s="98"/>
      <c r="BA392" s="98"/>
      <c r="BB392" s="98"/>
      <c r="BC392" s="98"/>
      <c r="BD392" s="98"/>
      <c r="BE392" s="98"/>
      <c r="BF392" s="98"/>
      <c r="BG392" s="98"/>
    </row>
    <row r="393" spans="1:59" ht="15" hidden="1" customHeight="1">
      <c r="A393" s="78">
        <v>3233</v>
      </c>
      <c r="B393" s="79"/>
      <c r="C393" s="80"/>
      <c r="D393" s="25" t="s">
        <v>77</v>
      </c>
      <c r="E393" s="12">
        <v>0</v>
      </c>
      <c r="F393" s="12">
        <v>0</v>
      </c>
      <c r="G393" s="12">
        <v>0</v>
      </c>
      <c r="H393" s="12">
        <f t="shared" si="195"/>
        <v>0</v>
      </c>
      <c r="I393" s="12">
        <f t="shared" si="196"/>
        <v>0</v>
      </c>
      <c r="J393" s="98"/>
      <c r="K393" s="98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8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98"/>
      <c r="AK393" s="98"/>
      <c r="AL393" s="98"/>
      <c r="AM393" s="98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98"/>
      <c r="AY393" s="98"/>
      <c r="AZ393" s="98"/>
      <c r="BA393" s="98"/>
      <c r="BB393" s="98"/>
      <c r="BC393" s="98"/>
      <c r="BD393" s="98"/>
      <c r="BE393" s="98"/>
      <c r="BF393" s="98"/>
      <c r="BG393" s="98"/>
    </row>
    <row r="394" spans="1:59" ht="15" hidden="1" customHeight="1">
      <c r="A394" s="78">
        <v>3234</v>
      </c>
      <c r="B394" s="79"/>
      <c r="C394" s="80"/>
      <c r="D394" s="25" t="s">
        <v>78</v>
      </c>
      <c r="E394" s="12">
        <v>0</v>
      </c>
      <c r="F394" s="12">
        <v>0</v>
      </c>
      <c r="G394" s="12">
        <v>0</v>
      </c>
      <c r="H394" s="12">
        <f t="shared" si="195"/>
        <v>0</v>
      </c>
      <c r="I394" s="12">
        <f t="shared" si="196"/>
        <v>0</v>
      </c>
      <c r="J394" s="98"/>
      <c r="K394" s="98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98"/>
      <c r="W394" s="98"/>
      <c r="X394" s="98"/>
      <c r="Y394" s="98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98"/>
      <c r="AK394" s="98"/>
      <c r="AL394" s="98"/>
      <c r="AM394" s="98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98"/>
      <c r="AY394" s="98"/>
      <c r="AZ394" s="98"/>
      <c r="BA394" s="98"/>
      <c r="BB394" s="98"/>
      <c r="BC394" s="98"/>
      <c r="BD394" s="98"/>
      <c r="BE394" s="98"/>
      <c r="BF394" s="98"/>
      <c r="BG394" s="98"/>
    </row>
    <row r="395" spans="1:59" ht="15" hidden="1" customHeight="1">
      <c r="A395" s="78">
        <v>3236</v>
      </c>
      <c r="B395" s="79"/>
      <c r="C395" s="80"/>
      <c r="D395" s="25" t="s">
        <v>80</v>
      </c>
      <c r="E395" s="12">
        <v>0</v>
      </c>
      <c r="F395" s="12">
        <v>0</v>
      </c>
      <c r="G395" s="12">
        <v>0</v>
      </c>
      <c r="H395" s="12">
        <f t="shared" si="195"/>
        <v>0</v>
      </c>
      <c r="I395" s="12">
        <f t="shared" si="196"/>
        <v>0</v>
      </c>
      <c r="J395" s="98"/>
      <c r="K395" s="98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98"/>
      <c r="W395" s="98"/>
      <c r="X395" s="98"/>
      <c r="Y395" s="98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98"/>
      <c r="AK395" s="98"/>
      <c r="AL395" s="98"/>
      <c r="AM395" s="98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98"/>
      <c r="AY395" s="98"/>
      <c r="AZ395" s="98"/>
      <c r="BA395" s="98"/>
      <c r="BB395" s="98"/>
      <c r="BC395" s="98"/>
      <c r="BD395" s="98"/>
      <c r="BE395" s="98"/>
      <c r="BF395" s="98"/>
      <c r="BG395" s="98"/>
    </row>
    <row r="396" spans="1:59" ht="15" hidden="1" customHeight="1">
      <c r="A396" s="78">
        <v>3237</v>
      </c>
      <c r="B396" s="79"/>
      <c r="C396" s="80"/>
      <c r="D396" s="25" t="s">
        <v>81</v>
      </c>
      <c r="E396" s="12">
        <v>0</v>
      </c>
      <c r="F396" s="12">
        <v>0</v>
      </c>
      <c r="G396" s="12">
        <v>0</v>
      </c>
      <c r="H396" s="12">
        <f t="shared" si="195"/>
        <v>0</v>
      </c>
      <c r="I396" s="12">
        <f t="shared" si="196"/>
        <v>0</v>
      </c>
      <c r="J396" s="98"/>
      <c r="K396" s="98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98"/>
      <c r="W396" s="98"/>
      <c r="X396" s="98"/>
      <c r="Y396" s="98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98"/>
      <c r="AK396" s="98"/>
      <c r="AL396" s="98"/>
      <c r="AM396" s="98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98"/>
      <c r="AY396" s="98"/>
      <c r="AZ396" s="98"/>
      <c r="BA396" s="98"/>
      <c r="BB396" s="98"/>
      <c r="BC396" s="98"/>
      <c r="BD396" s="98"/>
      <c r="BE396" s="98"/>
      <c r="BF396" s="98"/>
      <c r="BG396" s="98"/>
    </row>
    <row r="397" spans="1:59" ht="15" hidden="1" customHeight="1">
      <c r="A397" s="78">
        <v>3238</v>
      </c>
      <c r="B397" s="79"/>
      <c r="C397" s="80"/>
      <c r="D397" s="25" t="s">
        <v>82</v>
      </c>
      <c r="E397" s="12">
        <v>56.25</v>
      </c>
      <c r="F397" s="12">
        <v>100</v>
      </c>
      <c r="G397" s="12">
        <v>100</v>
      </c>
      <c r="H397" s="12">
        <f t="shared" si="195"/>
        <v>100</v>
      </c>
      <c r="I397" s="12">
        <f t="shared" si="196"/>
        <v>100</v>
      </c>
      <c r="J397" s="98"/>
      <c r="K397" s="98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98"/>
      <c r="W397" s="98"/>
      <c r="X397" s="98"/>
      <c r="Y397" s="98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98"/>
      <c r="AK397" s="98"/>
      <c r="AL397" s="98"/>
      <c r="AM397" s="98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98"/>
      <c r="AY397" s="98"/>
      <c r="AZ397" s="98"/>
      <c r="BA397" s="98"/>
      <c r="BB397" s="98"/>
      <c r="BC397" s="98"/>
      <c r="BD397" s="98"/>
      <c r="BE397" s="98"/>
      <c r="BF397" s="98"/>
      <c r="BG397" s="98"/>
    </row>
    <row r="398" spans="1:59" ht="15" hidden="1" customHeight="1">
      <c r="A398" s="78">
        <v>3239</v>
      </c>
      <c r="B398" s="79"/>
      <c r="C398" s="80"/>
      <c r="D398" s="25" t="s">
        <v>83</v>
      </c>
      <c r="E398" s="12">
        <v>1561.16</v>
      </c>
      <c r="F398" s="12">
        <v>2000</v>
      </c>
      <c r="G398" s="12">
        <v>2000</v>
      </c>
      <c r="H398" s="12">
        <f t="shared" si="195"/>
        <v>2000</v>
      </c>
      <c r="I398" s="12">
        <f t="shared" si="196"/>
        <v>2000</v>
      </c>
      <c r="J398" s="98"/>
      <c r="K398" s="98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98"/>
      <c r="W398" s="98"/>
      <c r="X398" s="98"/>
      <c r="Y398" s="98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98"/>
      <c r="AK398" s="98"/>
      <c r="AL398" s="98"/>
      <c r="AM398" s="98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98"/>
      <c r="AY398" s="98"/>
      <c r="AZ398" s="98"/>
      <c r="BA398" s="98"/>
      <c r="BB398" s="98"/>
      <c r="BC398" s="98"/>
      <c r="BD398" s="98"/>
      <c r="BE398" s="98"/>
      <c r="BF398" s="98"/>
      <c r="BG398" s="98"/>
    </row>
    <row r="399" spans="1:59" ht="26.25" hidden="1" customHeight="1">
      <c r="A399" s="33">
        <v>329</v>
      </c>
      <c r="B399" s="76"/>
      <c r="C399" s="77"/>
      <c r="D399" s="24" t="s">
        <v>84</v>
      </c>
      <c r="E399" s="10">
        <f>SUM(E400:E405)</f>
        <v>922.24</v>
      </c>
      <c r="F399" s="10">
        <f t="shared" ref="F399:G399" si="230">SUM(F400:F405)</f>
        <v>2000</v>
      </c>
      <c r="G399" s="10">
        <f t="shared" si="230"/>
        <v>2000</v>
      </c>
      <c r="H399" s="10">
        <f t="shared" si="195"/>
        <v>2000</v>
      </c>
      <c r="I399" s="10">
        <f t="shared" si="196"/>
        <v>2000</v>
      </c>
      <c r="J399" s="105"/>
      <c r="K399" s="105"/>
      <c r="L399" s="105"/>
      <c r="M399" s="105"/>
      <c r="N399" s="105"/>
      <c r="O399" s="105"/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5"/>
      <c r="AP399" s="105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</row>
    <row r="400" spans="1:59" ht="15" hidden="1" customHeight="1">
      <c r="A400" s="78">
        <v>3292</v>
      </c>
      <c r="B400" s="79"/>
      <c r="C400" s="80"/>
      <c r="D400" s="25" t="s">
        <v>86</v>
      </c>
      <c r="E400" s="12">
        <v>0</v>
      </c>
      <c r="F400" s="12">
        <v>0</v>
      </c>
      <c r="G400" s="12">
        <v>0</v>
      </c>
      <c r="H400" s="12">
        <f t="shared" si="195"/>
        <v>0</v>
      </c>
      <c r="I400" s="12">
        <f t="shared" si="196"/>
        <v>0</v>
      </c>
      <c r="J400" s="98"/>
      <c r="K400" s="98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98"/>
      <c r="W400" s="98"/>
      <c r="X400" s="98"/>
      <c r="Y400" s="98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98"/>
      <c r="AK400" s="98"/>
      <c r="AL400" s="98"/>
      <c r="AM400" s="98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98"/>
      <c r="AY400" s="98"/>
      <c r="AZ400" s="98"/>
      <c r="BA400" s="98"/>
      <c r="BB400" s="98"/>
      <c r="BC400" s="98"/>
      <c r="BD400" s="98"/>
      <c r="BE400" s="98"/>
      <c r="BF400" s="98"/>
      <c r="BG400" s="98"/>
    </row>
    <row r="401" spans="1:59" ht="15" hidden="1" customHeight="1">
      <c r="A401" s="78">
        <v>3293</v>
      </c>
      <c r="B401" s="79"/>
      <c r="C401" s="80"/>
      <c r="D401" s="25" t="s">
        <v>87</v>
      </c>
      <c r="E401" s="12">
        <v>0</v>
      </c>
      <c r="F401" s="12">
        <v>0</v>
      </c>
      <c r="G401" s="12">
        <v>0</v>
      </c>
      <c r="H401" s="12">
        <f t="shared" si="195"/>
        <v>0</v>
      </c>
      <c r="I401" s="12">
        <f t="shared" si="196"/>
        <v>0</v>
      </c>
      <c r="J401" s="98"/>
      <c r="K401" s="98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98"/>
      <c r="W401" s="98"/>
      <c r="X401" s="98"/>
      <c r="Y401" s="98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98"/>
      <c r="AK401" s="98"/>
      <c r="AL401" s="98"/>
      <c r="AM401" s="98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98"/>
      <c r="AY401" s="98"/>
      <c r="AZ401" s="98"/>
      <c r="BA401" s="98"/>
      <c r="BB401" s="98"/>
      <c r="BC401" s="98"/>
      <c r="BD401" s="98"/>
      <c r="BE401" s="98"/>
      <c r="BF401" s="98"/>
      <c r="BG401" s="98"/>
    </row>
    <row r="402" spans="1:59" ht="15" hidden="1" customHeight="1">
      <c r="A402" s="78">
        <v>3294</v>
      </c>
      <c r="B402" s="79"/>
      <c r="C402" s="80"/>
      <c r="D402" s="25" t="s">
        <v>93</v>
      </c>
      <c r="E402" s="12">
        <v>0</v>
      </c>
      <c r="F402" s="12">
        <v>0</v>
      </c>
      <c r="G402" s="12">
        <v>0</v>
      </c>
      <c r="H402" s="12">
        <f t="shared" si="195"/>
        <v>0</v>
      </c>
      <c r="I402" s="12">
        <f t="shared" si="196"/>
        <v>0</v>
      </c>
      <c r="J402" s="98"/>
      <c r="K402" s="98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98"/>
      <c r="W402" s="98"/>
      <c r="X402" s="98"/>
      <c r="Y402" s="98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98"/>
      <c r="AK402" s="98"/>
      <c r="AL402" s="98"/>
      <c r="AM402" s="98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98"/>
      <c r="AY402" s="98"/>
      <c r="AZ402" s="98"/>
      <c r="BA402" s="98"/>
      <c r="BB402" s="98"/>
      <c r="BC402" s="98"/>
      <c r="BD402" s="98"/>
      <c r="BE402" s="98"/>
      <c r="BF402" s="98"/>
      <c r="BG402" s="98"/>
    </row>
    <row r="403" spans="1:59" ht="15" hidden="1" customHeight="1">
      <c r="A403" s="78">
        <v>3295</v>
      </c>
      <c r="B403" s="79"/>
      <c r="C403" s="80"/>
      <c r="D403" s="25" t="s">
        <v>89</v>
      </c>
      <c r="E403" s="12">
        <v>0</v>
      </c>
      <c r="F403" s="12">
        <v>0</v>
      </c>
      <c r="G403" s="12">
        <v>0</v>
      </c>
      <c r="H403" s="12">
        <f t="shared" si="195"/>
        <v>0</v>
      </c>
      <c r="I403" s="12">
        <f t="shared" si="196"/>
        <v>0</v>
      </c>
      <c r="J403" s="98"/>
      <c r="K403" s="98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98"/>
      <c r="W403" s="98"/>
      <c r="X403" s="98"/>
      <c r="Y403" s="98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98"/>
      <c r="AK403" s="98"/>
      <c r="AL403" s="98"/>
      <c r="AM403" s="98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98"/>
      <c r="AY403" s="98"/>
      <c r="AZ403" s="98"/>
      <c r="BA403" s="98"/>
      <c r="BB403" s="98"/>
      <c r="BC403" s="98"/>
      <c r="BD403" s="98"/>
      <c r="BE403" s="98"/>
      <c r="BF403" s="98"/>
      <c r="BG403" s="98"/>
    </row>
    <row r="404" spans="1:59" ht="15" hidden="1" customHeight="1">
      <c r="A404" s="78">
        <v>3296</v>
      </c>
      <c r="B404" s="79"/>
      <c r="C404" s="80"/>
      <c r="D404" s="25" t="s">
        <v>94</v>
      </c>
      <c r="E404" s="12">
        <v>0</v>
      </c>
      <c r="F404" s="12">
        <v>0</v>
      </c>
      <c r="G404" s="12">
        <v>0</v>
      </c>
      <c r="H404" s="12">
        <f t="shared" si="195"/>
        <v>0</v>
      </c>
      <c r="I404" s="12">
        <f t="shared" si="196"/>
        <v>0</v>
      </c>
      <c r="J404" s="98"/>
      <c r="K404" s="98"/>
      <c r="L404" s="106"/>
      <c r="M404" s="98"/>
      <c r="N404" s="98"/>
      <c r="O404" s="98"/>
      <c r="P404" s="98"/>
      <c r="Q404" s="98"/>
      <c r="R404" s="98"/>
      <c r="S404" s="98"/>
      <c r="T404" s="98"/>
      <c r="U404" s="98"/>
      <c r="V404" s="98"/>
      <c r="W404" s="98"/>
      <c r="X404" s="98"/>
      <c r="Y404" s="98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98"/>
      <c r="AK404" s="98"/>
      <c r="AL404" s="98"/>
      <c r="AM404" s="98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98"/>
      <c r="AY404" s="98"/>
      <c r="AZ404" s="98"/>
      <c r="BA404" s="98"/>
      <c r="BB404" s="98"/>
      <c r="BC404" s="98"/>
      <c r="BD404" s="98"/>
      <c r="BE404" s="98"/>
      <c r="BF404" s="98"/>
      <c r="BG404" s="98"/>
    </row>
    <row r="405" spans="1:59" ht="26.25" hidden="1" customHeight="1">
      <c r="A405" s="78">
        <v>3299</v>
      </c>
      <c r="B405" s="79"/>
      <c r="C405" s="80"/>
      <c r="D405" s="25" t="s">
        <v>84</v>
      </c>
      <c r="E405" s="12">
        <v>922.24</v>
      </c>
      <c r="F405" s="12">
        <v>2000</v>
      </c>
      <c r="G405" s="12">
        <v>2000</v>
      </c>
      <c r="H405" s="12">
        <f t="shared" si="195"/>
        <v>2000</v>
      </c>
      <c r="I405" s="12">
        <f t="shared" si="196"/>
        <v>2000</v>
      </c>
      <c r="J405" s="98"/>
      <c r="K405" s="98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98"/>
      <c r="W405" s="98"/>
      <c r="X405" s="98"/>
      <c r="Y405" s="98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98"/>
      <c r="AK405" s="98"/>
      <c r="AL405" s="98"/>
      <c r="AM405" s="98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98"/>
      <c r="AY405" s="98"/>
      <c r="AZ405" s="98"/>
      <c r="BA405" s="98"/>
      <c r="BB405" s="98"/>
      <c r="BC405" s="98"/>
      <c r="BD405" s="98"/>
      <c r="BE405" s="98"/>
      <c r="BF405" s="98"/>
      <c r="BG405" s="98"/>
    </row>
    <row r="406" spans="1:59" ht="15" customHeight="1">
      <c r="A406" s="331" t="s">
        <v>181</v>
      </c>
      <c r="B406" s="332"/>
      <c r="C406" s="333"/>
      <c r="D406" s="89" t="s">
        <v>24</v>
      </c>
      <c r="E406" s="14">
        <f>E407</f>
        <v>9927.84</v>
      </c>
      <c r="F406" s="14">
        <f t="shared" ref="F406:G406" si="231">F407</f>
        <v>7700</v>
      </c>
      <c r="G406" s="14">
        <f t="shared" si="231"/>
        <v>11200</v>
      </c>
      <c r="H406" s="14">
        <f t="shared" si="195"/>
        <v>11200</v>
      </c>
      <c r="I406" s="14">
        <f t="shared" si="196"/>
        <v>11200</v>
      </c>
      <c r="J406" s="102"/>
      <c r="K406" s="108"/>
      <c r="L406" s="108"/>
      <c r="M406" s="102"/>
      <c r="N406" s="102"/>
      <c r="O406" s="102"/>
      <c r="P406" s="102"/>
      <c r="Q406" s="102"/>
      <c r="R406" s="102"/>
      <c r="S406" s="102"/>
      <c r="T406" s="102"/>
      <c r="U406" s="102"/>
      <c r="V406" s="102"/>
      <c r="W406" s="102"/>
      <c r="X406" s="102"/>
      <c r="Y406" s="102"/>
      <c r="Z406" s="102"/>
      <c r="AA406" s="102"/>
      <c r="AB406" s="102"/>
      <c r="AC406" s="102"/>
      <c r="AD406" s="102"/>
      <c r="AE406" s="102"/>
      <c r="AF406" s="102"/>
      <c r="AG406" s="102"/>
      <c r="AH406" s="102"/>
      <c r="AI406" s="102"/>
      <c r="AJ406" s="102"/>
      <c r="AK406" s="102"/>
      <c r="AL406" s="102"/>
      <c r="AM406" s="102"/>
      <c r="AN406" s="102"/>
      <c r="AO406" s="102"/>
      <c r="AP406" s="102"/>
      <c r="AQ406" s="102"/>
      <c r="AR406" s="102"/>
      <c r="AS406" s="102"/>
      <c r="AT406" s="102"/>
      <c r="AU406" s="102"/>
      <c r="AV406" s="102"/>
      <c r="AW406" s="102"/>
      <c r="AX406" s="102"/>
      <c r="AY406" s="102"/>
      <c r="AZ406" s="102"/>
      <c r="BA406" s="102"/>
      <c r="BB406" s="102"/>
      <c r="BC406" s="102"/>
      <c r="BD406" s="102"/>
      <c r="BE406" s="102"/>
      <c r="BF406" s="102"/>
      <c r="BG406" s="102"/>
    </row>
    <row r="407" spans="1:59">
      <c r="A407" s="73">
        <v>3</v>
      </c>
      <c r="B407" s="74"/>
      <c r="C407" s="75"/>
      <c r="D407" s="66" t="s">
        <v>51</v>
      </c>
      <c r="E407" s="6">
        <f>E408+E439+E435+E442</f>
        <v>9927.84</v>
      </c>
      <c r="F407" s="6">
        <f t="shared" ref="F407:I407" si="232">F408+F439+F435+F442</f>
        <v>7700</v>
      </c>
      <c r="G407" s="6">
        <f>G408+G439+G435+G442</f>
        <v>11200</v>
      </c>
      <c r="H407" s="6">
        <f t="shared" si="232"/>
        <v>11200</v>
      </c>
      <c r="I407" s="6">
        <f t="shared" si="232"/>
        <v>11200</v>
      </c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/>
      <c r="Y407" s="103"/>
      <c r="Z407" s="103"/>
      <c r="AA407" s="103"/>
      <c r="AB407" s="103"/>
      <c r="AC407" s="103"/>
      <c r="AD407" s="103"/>
      <c r="AE407" s="103"/>
      <c r="AF407" s="103"/>
      <c r="AG407" s="103"/>
      <c r="AH407" s="103"/>
      <c r="AI407" s="103"/>
      <c r="AJ407" s="103"/>
      <c r="AK407" s="103"/>
      <c r="AL407" s="103"/>
      <c r="AM407" s="103"/>
      <c r="AN407" s="103"/>
      <c r="AO407" s="103"/>
      <c r="AP407" s="103"/>
      <c r="AQ407" s="103"/>
      <c r="AR407" s="103"/>
      <c r="AS407" s="103"/>
      <c r="AT407" s="103"/>
      <c r="AU407" s="103"/>
      <c r="AV407" s="103"/>
      <c r="AW407" s="103"/>
      <c r="AX407" s="103"/>
      <c r="AY407" s="103"/>
      <c r="AZ407" s="103"/>
      <c r="BA407" s="103"/>
      <c r="BB407" s="103"/>
      <c r="BC407" s="103"/>
      <c r="BD407" s="103"/>
      <c r="BE407" s="103"/>
      <c r="BF407" s="103"/>
      <c r="BG407" s="103"/>
    </row>
    <row r="408" spans="1:59" s="98" customFormat="1">
      <c r="A408" s="273">
        <v>32</v>
      </c>
      <c r="B408" s="274"/>
      <c r="C408" s="275"/>
      <c r="D408" s="272" t="s">
        <v>61</v>
      </c>
      <c r="E408" s="221">
        <f>E409+E413+E420+E428</f>
        <v>9927.84</v>
      </c>
      <c r="F408" s="221">
        <f t="shared" ref="F408:I408" si="233">F409+F413+F420+F428</f>
        <v>7700</v>
      </c>
      <c r="G408" s="221">
        <f>G409+G413+G420+G428</f>
        <v>11200</v>
      </c>
      <c r="H408" s="221">
        <f t="shared" si="233"/>
        <v>11200</v>
      </c>
      <c r="I408" s="221">
        <f t="shared" si="233"/>
        <v>11200</v>
      </c>
      <c r="J408" s="104"/>
      <c r="K408" s="104"/>
      <c r="L408" s="104"/>
      <c r="M408" s="104"/>
      <c r="N408" s="104"/>
      <c r="O408" s="104"/>
      <c r="P408" s="104"/>
      <c r="Q408" s="104"/>
      <c r="R408" s="104"/>
      <c r="S408" s="104"/>
      <c r="T408" s="104"/>
      <c r="U408" s="104"/>
      <c r="V408" s="104"/>
      <c r="W408" s="104"/>
      <c r="X408" s="104"/>
      <c r="Y408" s="104"/>
      <c r="Z408" s="104"/>
      <c r="AA408" s="104"/>
      <c r="AB408" s="104"/>
      <c r="AC408" s="104"/>
      <c r="AD408" s="104"/>
      <c r="AE408" s="104"/>
      <c r="AF408" s="104"/>
      <c r="AG408" s="104"/>
      <c r="AH408" s="104"/>
      <c r="AI408" s="104"/>
      <c r="AJ408" s="104"/>
      <c r="AK408" s="104"/>
      <c r="AL408" s="104"/>
      <c r="AM408" s="104"/>
      <c r="AN408" s="104"/>
      <c r="AO408" s="104"/>
      <c r="AP408" s="104"/>
      <c r="AQ408" s="104"/>
      <c r="AR408" s="104"/>
      <c r="AS408" s="104"/>
      <c r="AT408" s="104"/>
      <c r="AU408" s="104"/>
      <c r="AV408" s="104"/>
      <c r="AW408" s="104"/>
      <c r="AX408" s="104"/>
      <c r="AY408" s="104"/>
      <c r="AZ408" s="104"/>
      <c r="BA408" s="104"/>
      <c r="BB408" s="104"/>
      <c r="BC408" s="104"/>
      <c r="BD408" s="104"/>
      <c r="BE408" s="104"/>
      <c r="BF408" s="104"/>
      <c r="BG408" s="104"/>
    </row>
    <row r="409" spans="1:59" s="98" customFormat="1" ht="15" hidden="1" customHeight="1">
      <c r="A409" s="277">
        <v>321</v>
      </c>
      <c r="B409" s="278"/>
      <c r="C409" s="279"/>
      <c r="D409" s="234" t="s">
        <v>62</v>
      </c>
      <c r="E409" s="223">
        <f>SUM(E410:E412)</f>
        <v>60</v>
      </c>
      <c r="F409" s="223">
        <f t="shared" ref="F409:G409" si="234">SUM(F410:F412)</f>
        <v>100</v>
      </c>
      <c r="G409" s="223">
        <f t="shared" si="234"/>
        <v>2000</v>
      </c>
      <c r="H409" s="223">
        <f t="shared" si="195"/>
        <v>2000</v>
      </c>
      <c r="I409" s="223">
        <f t="shared" si="196"/>
        <v>2000</v>
      </c>
      <c r="J409" s="105"/>
      <c r="K409" s="105"/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5"/>
      <c r="AP409" s="105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</row>
    <row r="410" spans="1:59" s="98" customFormat="1" ht="15" hidden="1" customHeight="1">
      <c r="A410" s="280">
        <v>3211</v>
      </c>
      <c r="B410" s="281"/>
      <c r="C410" s="282"/>
      <c r="D410" s="235" t="s">
        <v>63</v>
      </c>
      <c r="E410" s="226">
        <v>60</v>
      </c>
      <c r="F410" s="226">
        <v>100</v>
      </c>
      <c r="G410" s="226">
        <v>2000</v>
      </c>
      <c r="H410" s="226">
        <f t="shared" si="195"/>
        <v>2000</v>
      </c>
      <c r="I410" s="226">
        <f t="shared" si="196"/>
        <v>2000</v>
      </c>
    </row>
    <row r="411" spans="1:59" s="98" customFormat="1" ht="15" hidden="1" customHeight="1">
      <c r="A411" s="280">
        <v>3213</v>
      </c>
      <c r="B411" s="281"/>
      <c r="C411" s="282"/>
      <c r="D411" s="235" t="s">
        <v>65</v>
      </c>
      <c r="E411" s="226">
        <v>0</v>
      </c>
      <c r="F411" s="226">
        <v>0</v>
      </c>
      <c r="G411" s="226">
        <v>0</v>
      </c>
      <c r="H411" s="226">
        <f t="shared" si="195"/>
        <v>0</v>
      </c>
      <c r="I411" s="226">
        <f t="shared" si="196"/>
        <v>0</v>
      </c>
    </row>
    <row r="412" spans="1:59" s="98" customFormat="1" ht="26.25" hidden="1" customHeight="1">
      <c r="A412" s="280">
        <v>3214</v>
      </c>
      <c r="B412" s="281"/>
      <c r="C412" s="282"/>
      <c r="D412" s="235" t="s">
        <v>66</v>
      </c>
      <c r="E412" s="226">
        <v>0</v>
      </c>
      <c r="F412" s="226">
        <v>0</v>
      </c>
      <c r="G412" s="226">
        <v>0</v>
      </c>
      <c r="H412" s="226">
        <f t="shared" si="195"/>
        <v>0</v>
      </c>
      <c r="I412" s="226">
        <f t="shared" si="196"/>
        <v>0</v>
      </c>
    </row>
    <row r="413" spans="1:59" s="98" customFormat="1" ht="15" hidden="1" customHeight="1">
      <c r="A413" s="277">
        <v>322</v>
      </c>
      <c r="B413" s="278"/>
      <c r="C413" s="279"/>
      <c r="D413" s="234" t="s">
        <v>67</v>
      </c>
      <c r="E413" s="223">
        <f>SUM(E414:E419)</f>
        <v>5087.8600000000006</v>
      </c>
      <c r="F413" s="223">
        <f t="shared" ref="F413:G413" si="235">SUM(F414:F419)</f>
        <v>3300</v>
      </c>
      <c r="G413" s="223">
        <f t="shared" si="235"/>
        <v>2200</v>
      </c>
      <c r="H413" s="223">
        <f t="shared" si="195"/>
        <v>2200</v>
      </c>
      <c r="I413" s="223">
        <f t="shared" si="196"/>
        <v>2200</v>
      </c>
    </row>
    <row r="414" spans="1:59" s="98" customFormat="1" ht="15" hidden="1" customHeight="1">
      <c r="A414" s="280">
        <v>3221</v>
      </c>
      <c r="B414" s="281"/>
      <c r="C414" s="282"/>
      <c r="D414" s="235" t="s">
        <v>90</v>
      </c>
      <c r="E414" s="226">
        <v>449.1</v>
      </c>
      <c r="F414" s="226">
        <v>500</v>
      </c>
      <c r="G414" s="226">
        <v>500</v>
      </c>
      <c r="H414" s="226">
        <f t="shared" si="195"/>
        <v>500</v>
      </c>
      <c r="I414" s="226">
        <f t="shared" si="196"/>
        <v>500</v>
      </c>
    </row>
    <row r="415" spans="1:59" s="98" customFormat="1" ht="15" hidden="1" customHeight="1">
      <c r="A415" s="280">
        <v>3222</v>
      </c>
      <c r="B415" s="281"/>
      <c r="C415" s="282"/>
      <c r="D415" s="235" t="s">
        <v>69</v>
      </c>
      <c r="E415" s="226">
        <v>0</v>
      </c>
      <c r="F415" s="226">
        <v>0</v>
      </c>
      <c r="G415" s="226">
        <v>100</v>
      </c>
      <c r="H415" s="226">
        <f t="shared" si="195"/>
        <v>100</v>
      </c>
      <c r="I415" s="226">
        <f t="shared" si="196"/>
        <v>100</v>
      </c>
    </row>
    <row r="416" spans="1:59" s="98" customFormat="1" hidden="1">
      <c r="A416" s="280">
        <v>3223</v>
      </c>
      <c r="B416" s="281"/>
      <c r="C416" s="282"/>
      <c r="D416" s="235" t="s">
        <v>70</v>
      </c>
      <c r="E416" s="226">
        <v>0</v>
      </c>
      <c r="F416" s="226">
        <v>0</v>
      </c>
      <c r="G416" s="226">
        <v>0</v>
      </c>
      <c r="H416" s="226">
        <f t="shared" si="195"/>
        <v>0</v>
      </c>
      <c r="I416" s="226">
        <f t="shared" si="196"/>
        <v>0</v>
      </c>
    </row>
    <row r="417" spans="1:59" s="98" customFormat="1" ht="26.25" hidden="1">
      <c r="A417" s="280">
        <v>3224</v>
      </c>
      <c r="B417" s="281"/>
      <c r="C417" s="282"/>
      <c r="D417" s="235" t="s">
        <v>71</v>
      </c>
      <c r="E417" s="226">
        <v>0</v>
      </c>
      <c r="F417" s="226">
        <v>0</v>
      </c>
      <c r="G417" s="226">
        <v>0</v>
      </c>
      <c r="H417" s="226">
        <f t="shared" si="195"/>
        <v>0</v>
      </c>
      <c r="I417" s="226">
        <f t="shared" si="196"/>
        <v>0</v>
      </c>
    </row>
    <row r="418" spans="1:59" s="98" customFormat="1" hidden="1">
      <c r="A418" s="280">
        <v>3225</v>
      </c>
      <c r="B418" s="281"/>
      <c r="C418" s="282"/>
      <c r="D418" s="235" t="s">
        <v>91</v>
      </c>
      <c r="E418" s="226">
        <v>4638.76</v>
      </c>
      <c r="F418" s="226">
        <v>2800</v>
      </c>
      <c r="G418" s="226">
        <v>1600</v>
      </c>
      <c r="H418" s="226">
        <f t="shared" si="195"/>
        <v>1600</v>
      </c>
      <c r="I418" s="226">
        <f t="shared" si="196"/>
        <v>1600</v>
      </c>
    </row>
    <row r="419" spans="1:59" s="98" customFormat="1" hidden="1">
      <c r="A419" s="280">
        <v>3227</v>
      </c>
      <c r="B419" s="281"/>
      <c r="C419" s="282"/>
      <c r="D419" s="235" t="s">
        <v>92</v>
      </c>
      <c r="E419" s="226">
        <v>0</v>
      </c>
      <c r="F419" s="226">
        <v>0</v>
      </c>
      <c r="G419" s="226">
        <v>0</v>
      </c>
      <c r="H419" s="226">
        <f t="shared" si="195"/>
        <v>0</v>
      </c>
      <c r="I419" s="226">
        <f t="shared" si="196"/>
        <v>0</v>
      </c>
    </row>
    <row r="420" spans="1:59" s="98" customFormat="1" hidden="1">
      <c r="A420" s="277">
        <v>323</v>
      </c>
      <c r="B420" s="278"/>
      <c r="C420" s="279"/>
      <c r="D420" s="234" t="s">
        <v>74</v>
      </c>
      <c r="E420" s="223">
        <f>SUM(E421:E427)</f>
        <v>980</v>
      </c>
      <c r="F420" s="223">
        <f t="shared" ref="F420:G420" si="236">SUM(F421:F427)</f>
        <v>1300</v>
      </c>
      <c r="G420" s="223">
        <f t="shared" si="236"/>
        <v>2000</v>
      </c>
      <c r="H420" s="223">
        <f t="shared" si="195"/>
        <v>2000</v>
      </c>
      <c r="I420" s="223">
        <f t="shared" si="196"/>
        <v>2000</v>
      </c>
    </row>
    <row r="421" spans="1:59" s="98" customFormat="1" hidden="1">
      <c r="A421" s="280">
        <v>3231</v>
      </c>
      <c r="B421" s="281"/>
      <c r="C421" s="282"/>
      <c r="D421" s="235" t="s">
        <v>75</v>
      </c>
      <c r="E421" s="226">
        <v>980</v>
      </c>
      <c r="F421" s="226">
        <v>1300</v>
      </c>
      <c r="G421" s="226">
        <v>2000</v>
      </c>
      <c r="H421" s="226">
        <f t="shared" ref="H421:H504" si="237">G421</f>
        <v>2000</v>
      </c>
      <c r="I421" s="226">
        <f t="shared" ref="I421:I504" si="238">G421</f>
        <v>2000</v>
      </c>
    </row>
    <row r="422" spans="1:59" s="98" customFormat="1" hidden="1">
      <c r="A422" s="280">
        <v>3233</v>
      </c>
      <c r="B422" s="281"/>
      <c r="C422" s="282"/>
      <c r="D422" s="235" t="s">
        <v>77</v>
      </c>
      <c r="E422" s="226">
        <v>0</v>
      </c>
      <c r="F422" s="226">
        <v>0</v>
      </c>
      <c r="G422" s="226">
        <v>0</v>
      </c>
      <c r="H422" s="226">
        <f t="shared" si="237"/>
        <v>0</v>
      </c>
      <c r="I422" s="226">
        <f t="shared" si="238"/>
        <v>0</v>
      </c>
    </row>
    <row r="423" spans="1:59" s="98" customFormat="1" hidden="1">
      <c r="A423" s="280">
        <v>3234</v>
      </c>
      <c r="B423" s="281"/>
      <c r="C423" s="282"/>
      <c r="D423" s="235" t="s">
        <v>78</v>
      </c>
      <c r="E423" s="226">
        <v>0</v>
      </c>
      <c r="F423" s="226">
        <v>0</v>
      </c>
      <c r="G423" s="226">
        <v>0</v>
      </c>
      <c r="H423" s="226">
        <f t="shared" si="237"/>
        <v>0</v>
      </c>
      <c r="I423" s="226">
        <f t="shared" si="238"/>
        <v>0</v>
      </c>
    </row>
    <row r="424" spans="1:59" s="98" customFormat="1" hidden="1">
      <c r="A424" s="280">
        <v>3236</v>
      </c>
      <c r="B424" s="281"/>
      <c r="C424" s="282"/>
      <c r="D424" s="235" t="s">
        <v>80</v>
      </c>
      <c r="E424" s="226">
        <v>0</v>
      </c>
      <c r="F424" s="226">
        <v>0</v>
      </c>
      <c r="G424" s="226">
        <v>0</v>
      </c>
      <c r="H424" s="226">
        <f t="shared" si="237"/>
        <v>0</v>
      </c>
      <c r="I424" s="226">
        <f t="shared" si="238"/>
        <v>0</v>
      </c>
    </row>
    <row r="425" spans="1:59" s="98" customFormat="1" hidden="1">
      <c r="A425" s="280">
        <v>3237</v>
      </c>
      <c r="B425" s="281"/>
      <c r="C425" s="282"/>
      <c r="D425" s="235" t="s">
        <v>81</v>
      </c>
      <c r="E425" s="226">
        <v>0</v>
      </c>
      <c r="F425" s="226">
        <v>0</v>
      </c>
      <c r="G425" s="226">
        <v>0</v>
      </c>
      <c r="H425" s="226">
        <f t="shared" si="237"/>
        <v>0</v>
      </c>
      <c r="I425" s="226">
        <f t="shared" si="238"/>
        <v>0</v>
      </c>
    </row>
    <row r="426" spans="1:59" s="98" customFormat="1" hidden="1">
      <c r="A426" s="280">
        <v>3238</v>
      </c>
      <c r="B426" s="281"/>
      <c r="C426" s="282"/>
      <c r="D426" s="235" t="s">
        <v>82</v>
      </c>
      <c r="E426" s="226">
        <v>0</v>
      </c>
      <c r="F426" s="226">
        <v>0</v>
      </c>
      <c r="G426" s="226">
        <v>0</v>
      </c>
      <c r="H426" s="226">
        <f t="shared" si="237"/>
        <v>0</v>
      </c>
      <c r="I426" s="226">
        <f t="shared" si="238"/>
        <v>0</v>
      </c>
    </row>
    <row r="427" spans="1:59" s="98" customFormat="1" hidden="1">
      <c r="A427" s="280">
        <v>3239</v>
      </c>
      <c r="B427" s="281"/>
      <c r="C427" s="282"/>
      <c r="D427" s="235" t="s">
        <v>83</v>
      </c>
      <c r="E427" s="226">
        <v>0</v>
      </c>
      <c r="F427" s="226">
        <v>0</v>
      </c>
      <c r="G427" s="226">
        <v>0</v>
      </c>
      <c r="H427" s="226">
        <f t="shared" si="237"/>
        <v>0</v>
      </c>
      <c r="I427" s="226">
        <f t="shared" si="238"/>
        <v>0</v>
      </c>
    </row>
    <row r="428" spans="1:59" s="98" customFormat="1" ht="26.25" hidden="1">
      <c r="A428" s="277">
        <v>329</v>
      </c>
      <c r="B428" s="278"/>
      <c r="C428" s="279"/>
      <c r="D428" s="234" t="s">
        <v>84</v>
      </c>
      <c r="E428" s="223">
        <f>SUM(E429:E434)</f>
        <v>3799.98</v>
      </c>
      <c r="F428" s="223">
        <f t="shared" ref="F428:G428" si="239">SUM(F429:F434)</f>
        <v>3000</v>
      </c>
      <c r="G428" s="223">
        <f t="shared" si="239"/>
        <v>5000</v>
      </c>
      <c r="H428" s="223">
        <f t="shared" si="237"/>
        <v>5000</v>
      </c>
      <c r="I428" s="223">
        <f t="shared" si="238"/>
        <v>5000</v>
      </c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  <c r="AH428" s="105"/>
      <c r="AI428" s="105"/>
      <c r="AJ428" s="105"/>
      <c r="AK428" s="105"/>
      <c r="AL428" s="105"/>
      <c r="AM428" s="105"/>
      <c r="AN428" s="105"/>
      <c r="AO428" s="105"/>
      <c r="AP428" s="105"/>
      <c r="AQ428" s="105"/>
      <c r="AR428" s="105"/>
      <c r="AS428" s="105"/>
      <c r="AT428" s="105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</row>
    <row r="429" spans="1:59" s="98" customFormat="1" hidden="1">
      <c r="A429" s="280">
        <v>3292</v>
      </c>
      <c r="B429" s="281"/>
      <c r="C429" s="282"/>
      <c r="D429" s="235" t="s">
        <v>86</v>
      </c>
      <c r="E429" s="226">
        <v>0</v>
      </c>
      <c r="F429" s="226">
        <v>0</v>
      </c>
      <c r="G429" s="226">
        <v>0</v>
      </c>
      <c r="H429" s="226">
        <f t="shared" si="237"/>
        <v>0</v>
      </c>
      <c r="I429" s="226">
        <f t="shared" si="238"/>
        <v>0</v>
      </c>
    </row>
    <row r="430" spans="1:59" s="98" customFormat="1" hidden="1">
      <c r="A430" s="280">
        <v>3293</v>
      </c>
      <c r="B430" s="281"/>
      <c r="C430" s="282"/>
      <c r="D430" s="235" t="s">
        <v>87</v>
      </c>
      <c r="E430" s="226">
        <v>0</v>
      </c>
      <c r="F430" s="226">
        <v>0</v>
      </c>
      <c r="G430" s="226">
        <v>0</v>
      </c>
      <c r="H430" s="226">
        <f t="shared" si="237"/>
        <v>0</v>
      </c>
      <c r="I430" s="226">
        <f t="shared" si="238"/>
        <v>0</v>
      </c>
    </row>
    <row r="431" spans="1:59" s="98" customFormat="1" hidden="1">
      <c r="A431" s="280">
        <v>3294</v>
      </c>
      <c r="B431" s="281"/>
      <c r="C431" s="282"/>
      <c r="D431" s="235" t="s">
        <v>93</v>
      </c>
      <c r="E431" s="226">
        <v>0</v>
      </c>
      <c r="F431" s="226">
        <v>0</v>
      </c>
      <c r="G431" s="226">
        <v>0</v>
      </c>
      <c r="H431" s="226">
        <f t="shared" si="237"/>
        <v>0</v>
      </c>
      <c r="I431" s="226">
        <f t="shared" si="238"/>
        <v>0</v>
      </c>
    </row>
    <row r="432" spans="1:59" s="98" customFormat="1" hidden="1">
      <c r="A432" s="280">
        <v>3295</v>
      </c>
      <c r="B432" s="281"/>
      <c r="C432" s="282"/>
      <c r="D432" s="235" t="s">
        <v>89</v>
      </c>
      <c r="E432" s="226">
        <v>0</v>
      </c>
      <c r="F432" s="226">
        <v>0</v>
      </c>
      <c r="G432" s="226">
        <v>0</v>
      </c>
      <c r="H432" s="226">
        <f t="shared" si="237"/>
        <v>0</v>
      </c>
      <c r="I432" s="226">
        <f t="shared" si="238"/>
        <v>0</v>
      </c>
    </row>
    <row r="433" spans="1:59" s="98" customFormat="1" hidden="1">
      <c r="A433" s="280">
        <v>3296</v>
      </c>
      <c r="B433" s="281"/>
      <c r="C433" s="282"/>
      <c r="D433" s="235" t="s">
        <v>94</v>
      </c>
      <c r="E433" s="226">
        <v>0</v>
      </c>
      <c r="F433" s="226">
        <v>0</v>
      </c>
      <c r="G433" s="226">
        <v>0</v>
      </c>
      <c r="H433" s="226">
        <f t="shared" si="237"/>
        <v>0</v>
      </c>
      <c r="I433" s="226">
        <f t="shared" si="238"/>
        <v>0</v>
      </c>
    </row>
    <row r="434" spans="1:59" s="98" customFormat="1" ht="26.25" hidden="1">
      <c r="A434" s="280">
        <v>3299</v>
      </c>
      <c r="B434" s="281"/>
      <c r="C434" s="282"/>
      <c r="D434" s="235" t="s">
        <v>84</v>
      </c>
      <c r="E434" s="226">
        <v>3799.98</v>
      </c>
      <c r="F434" s="226">
        <v>3000</v>
      </c>
      <c r="G434" s="226">
        <v>5000</v>
      </c>
      <c r="H434" s="226">
        <f t="shared" si="237"/>
        <v>5000</v>
      </c>
      <c r="I434" s="226">
        <f t="shared" si="238"/>
        <v>5000</v>
      </c>
    </row>
    <row r="435" spans="1:59" s="98" customFormat="1">
      <c r="A435" s="273">
        <v>34</v>
      </c>
      <c r="B435" s="274"/>
      <c r="C435" s="275"/>
      <c r="D435" s="272" t="s">
        <v>98</v>
      </c>
      <c r="E435" s="221">
        <f>E436</f>
        <v>0</v>
      </c>
      <c r="F435" s="221">
        <f t="shared" ref="F435:G435" si="240">F436</f>
        <v>0</v>
      </c>
      <c r="G435" s="221">
        <f t="shared" si="240"/>
        <v>0</v>
      </c>
      <c r="H435" s="221">
        <f t="shared" si="237"/>
        <v>0</v>
      </c>
      <c r="I435" s="221">
        <f t="shared" si="238"/>
        <v>0</v>
      </c>
      <c r="J435" s="104"/>
      <c r="K435" s="104"/>
      <c r="L435" s="104"/>
      <c r="M435" s="104"/>
      <c r="N435" s="104"/>
      <c r="O435" s="104"/>
      <c r="P435" s="104"/>
      <c r="Q435" s="104"/>
      <c r="R435" s="104"/>
      <c r="S435" s="104"/>
      <c r="T435" s="104"/>
      <c r="U435" s="104"/>
      <c r="V435" s="104"/>
      <c r="W435" s="104"/>
      <c r="X435" s="104"/>
      <c r="Y435" s="104"/>
      <c r="Z435" s="104"/>
      <c r="AA435" s="104"/>
      <c r="AB435" s="104"/>
      <c r="AC435" s="104"/>
      <c r="AD435" s="104"/>
      <c r="AE435" s="104"/>
      <c r="AF435" s="104"/>
      <c r="AG435" s="104"/>
      <c r="AH435" s="104"/>
      <c r="AI435" s="104"/>
      <c r="AJ435" s="104"/>
      <c r="AK435" s="104"/>
      <c r="AL435" s="104"/>
      <c r="AM435" s="104"/>
      <c r="AN435" s="104"/>
      <c r="AO435" s="104"/>
      <c r="AP435" s="104"/>
      <c r="AQ435" s="104"/>
      <c r="AR435" s="104"/>
      <c r="AS435" s="104"/>
      <c r="AT435" s="104"/>
      <c r="AU435" s="104"/>
      <c r="AV435" s="104"/>
      <c r="AW435" s="104"/>
      <c r="AX435" s="104"/>
      <c r="AY435" s="104"/>
      <c r="AZ435" s="104"/>
      <c r="BA435" s="104"/>
      <c r="BB435" s="104"/>
      <c r="BC435" s="104"/>
      <c r="BD435" s="104"/>
      <c r="BE435" s="104"/>
      <c r="BF435" s="104"/>
      <c r="BG435" s="104"/>
    </row>
    <row r="436" spans="1:59" s="98" customFormat="1" hidden="1">
      <c r="A436" s="277">
        <v>343</v>
      </c>
      <c r="B436" s="278"/>
      <c r="C436" s="279"/>
      <c r="D436" s="234" t="s">
        <v>99</v>
      </c>
      <c r="E436" s="223">
        <f>SUM(E437:E438)</f>
        <v>0</v>
      </c>
      <c r="F436" s="223">
        <f t="shared" ref="F436:G436" si="241">SUM(F437:F438)</f>
        <v>0</v>
      </c>
      <c r="G436" s="223">
        <f t="shared" si="241"/>
        <v>0</v>
      </c>
      <c r="H436" s="223">
        <f t="shared" si="237"/>
        <v>0</v>
      </c>
      <c r="I436" s="223">
        <f t="shared" si="238"/>
        <v>0</v>
      </c>
      <c r="J436" s="105"/>
      <c r="K436" s="105"/>
      <c r="L436" s="105"/>
      <c r="M436" s="105"/>
      <c r="N436" s="105"/>
      <c r="O436" s="105"/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  <c r="AA436" s="105"/>
      <c r="AB436" s="105"/>
      <c r="AC436" s="105"/>
      <c r="AD436" s="105"/>
      <c r="AE436" s="105"/>
      <c r="AF436" s="105"/>
      <c r="AG436" s="105"/>
      <c r="AH436" s="105"/>
      <c r="AI436" s="105"/>
      <c r="AJ436" s="105"/>
      <c r="AK436" s="105"/>
      <c r="AL436" s="105"/>
      <c r="AM436" s="105"/>
      <c r="AN436" s="105"/>
      <c r="AO436" s="105"/>
      <c r="AP436" s="105"/>
      <c r="AQ436" s="105"/>
      <c r="AR436" s="105"/>
      <c r="AS436" s="105"/>
      <c r="AT436" s="105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</row>
    <row r="437" spans="1:59" s="98" customFormat="1" ht="26.25" hidden="1">
      <c r="A437" s="280">
        <v>3431</v>
      </c>
      <c r="B437" s="281"/>
      <c r="C437" s="282"/>
      <c r="D437" s="235" t="s">
        <v>100</v>
      </c>
      <c r="E437" s="226">
        <v>0</v>
      </c>
      <c r="F437" s="226">
        <v>0</v>
      </c>
      <c r="G437" s="226">
        <v>0</v>
      </c>
      <c r="H437" s="226">
        <f t="shared" si="237"/>
        <v>0</v>
      </c>
      <c r="I437" s="226">
        <f t="shared" si="238"/>
        <v>0</v>
      </c>
    </row>
    <row r="438" spans="1:59" s="98" customFormat="1" hidden="1">
      <c r="A438" s="280">
        <v>3433</v>
      </c>
      <c r="B438" s="281"/>
      <c r="C438" s="282"/>
      <c r="D438" s="235" t="s">
        <v>101</v>
      </c>
      <c r="E438" s="226">
        <v>0</v>
      </c>
      <c r="F438" s="226">
        <v>0</v>
      </c>
      <c r="G438" s="226">
        <v>0</v>
      </c>
      <c r="H438" s="226">
        <f t="shared" si="237"/>
        <v>0</v>
      </c>
      <c r="I438" s="226">
        <f t="shared" si="238"/>
        <v>0</v>
      </c>
    </row>
    <row r="439" spans="1:59" s="98" customFormat="1" ht="38.25">
      <c r="A439" s="273">
        <v>37</v>
      </c>
      <c r="B439" s="274"/>
      <c r="C439" s="275"/>
      <c r="D439" s="233" t="s">
        <v>177</v>
      </c>
      <c r="E439" s="221">
        <f>E440</f>
        <v>0</v>
      </c>
      <c r="F439" s="221">
        <f t="shared" ref="F439:G440" si="242">F440</f>
        <v>0</v>
      </c>
      <c r="G439" s="221">
        <f t="shared" si="242"/>
        <v>0</v>
      </c>
      <c r="H439" s="221">
        <f t="shared" si="237"/>
        <v>0</v>
      </c>
      <c r="I439" s="221">
        <f t="shared" si="238"/>
        <v>0</v>
      </c>
      <c r="J439" s="104"/>
      <c r="K439" s="110"/>
      <c r="L439" s="104"/>
      <c r="M439" s="104"/>
      <c r="N439" s="104"/>
      <c r="O439" s="104"/>
      <c r="P439" s="104"/>
      <c r="Q439" s="104"/>
      <c r="R439" s="104"/>
      <c r="S439" s="104"/>
      <c r="T439" s="104"/>
      <c r="U439" s="104"/>
      <c r="V439" s="104"/>
      <c r="W439" s="104"/>
      <c r="X439" s="104"/>
      <c r="Y439" s="104"/>
      <c r="Z439" s="104"/>
      <c r="AA439" s="104"/>
      <c r="AB439" s="104"/>
      <c r="AC439" s="104"/>
      <c r="AD439" s="104"/>
      <c r="AE439" s="104"/>
      <c r="AF439" s="104"/>
      <c r="AG439" s="104"/>
      <c r="AH439" s="104"/>
      <c r="AI439" s="104"/>
      <c r="AJ439" s="104"/>
      <c r="AK439" s="104"/>
      <c r="AL439" s="104"/>
      <c r="AM439" s="104"/>
      <c r="AN439" s="104"/>
      <c r="AO439" s="104"/>
      <c r="AP439" s="104"/>
      <c r="AQ439" s="104"/>
      <c r="AR439" s="104"/>
      <c r="AS439" s="104"/>
      <c r="AT439" s="104"/>
      <c r="AU439" s="104"/>
      <c r="AV439" s="104"/>
      <c r="AW439" s="104"/>
      <c r="AX439" s="104"/>
      <c r="AY439" s="104"/>
      <c r="AZ439" s="104"/>
      <c r="BA439" s="104"/>
      <c r="BB439" s="104"/>
      <c r="BC439" s="104"/>
      <c r="BD439" s="104"/>
      <c r="BE439" s="104"/>
      <c r="BF439" s="104"/>
      <c r="BG439" s="104"/>
    </row>
    <row r="440" spans="1:59" s="98" customFormat="1" ht="25.5" hidden="1">
      <c r="A440" s="277">
        <v>372</v>
      </c>
      <c r="B440" s="278"/>
      <c r="C440" s="279"/>
      <c r="D440" s="228" t="s">
        <v>103</v>
      </c>
      <c r="E440" s="223">
        <f>E441</f>
        <v>0</v>
      </c>
      <c r="F440" s="223">
        <f t="shared" si="242"/>
        <v>0</v>
      </c>
      <c r="G440" s="223">
        <f t="shared" si="242"/>
        <v>0</v>
      </c>
      <c r="H440" s="223">
        <f t="shared" si="237"/>
        <v>0</v>
      </c>
      <c r="I440" s="223">
        <f t="shared" si="238"/>
        <v>0</v>
      </c>
      <c r="J440" s="105"/>
      <c r="K440" s="110"/>
      <c r="L440" s="105"/>
      <c r="M440" s="111"/>
      <c r="N440" s="105"/>
      <c r="O440" s="105"/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  <c r="AA440" s="105"/>
      <c r="AB440" s="105"/>
      <c r="AC440" s="105"/>
      <c r="AD440" s="105"/>
      <c r="AE440" s="105"/>
      <c r="AF440" s="105"/>
      <c r="AG440" s="105"/>
      <c r="AH440" s="105"/>
      <c r="AI440" s="105"/>
      <c r="AJ440" s="105"/>
      <c r="AK440" s="105"/>
      <c r="AL440" s="105"/>
      <c r="AM440" s="105"/>
      <c r="AN440" s="105"/>
      <c r="AO440" s="105"/>
      <c r="AP440" s="105"/>
      <c r="AQ440" s="105"/>
      <c r="AR440" s="105"/>
      <c r="AS440" s="105"/>
      <c r="AT440" s="105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</row>
    <row r="441" spans="1:59" s="98" customFormat="1" ht="25.5" hidden="1">
      <c r="A441" s="280">
        <v>3722</v>
      </c>
      <c r="B441" s="281"/>
      <c r="C441" s="282"/>
      <c r="D441" s="230" t="s">
        <v>104</v>
      </c>
      <c r="E441" s="226">
        <v>0</v>
      </c>
      <c r="F441" s="226">
        <v>0</v>
      </c>
      <c r="G441" s="226">
        <v>0</v>
      </c>
      <c r="H441" s="226">
        <f t="shared" si="237"/>
        <v>0</v>
      </c>
      <c r="I441" s="226">
        <f t="shared" si="238"/>
        <v>0</v>
      </c>
      <c r="K441" s="110"/>
    </row>
    <row r="442" spans="1:59" s="98" customFormat="1" ht="38.25">
      <c r="A442" s="273">
        <v>38</v>
      </c>
      <c r="B442" s="274"/>
      <c r="C442" s="275"/>
      <c r="D442" s="237" t="s">
        <v>324</v>
      </c>
      <c r="E442" s="221">
        <f>E443</f>
        <v>0</v>
      </c>
      <c r="F442" s="221">
        <f t="shared" ref="F442:I442" si="243">F443</f>
        <v>0</v>
      </c>
      <c r="G442" s="221">
        <f t="shared" si="243"/>
        <v>0</v>
      </c>
      <c r="H442" s="221">
        <f t="shared" si="243"/>
        <v>0</v>
      </c>
      <c r="I442" s="221">
        <f t="shared" si="243"/>
        <v>0</v>
      </c>
      <c r="J442" s="104"/>
      <c r="K442" s="104"/>
      <c r="L442" s="104"/>
      <c r="M442" s="104"/>
      <c r="N442" s="104"/>
      <c r="O442" s="104"/>
      <c r="P442" s="104"/>
      <c r="Q442" s="104"/>
      <c r="R442" s="104"/>
      <c r="S442" s="104"/>
      <c r="T442" s="104"/>
      <c r="U442" s="104"/>
      <c r="V442" s="104"/>
      <c r="W442" s="104"/>
      <c r="X442" s="104"/>
      <c r="Y442" s="104"/>
      <c r="Z442" s="104"/>
      <c r="AA442" s="104"/>
      <c r="AB442" s="104"/>
      <c r="AC442" s="104"/>
      <c r="AD442" s="104"/>
      <c r="AE442" s="104"/>
      <c r="AF442" s="104"/>
      <c r="AG442" s="104"/>
      <c r="AH442" s="104"/>
      <c r="AI442" s="104"/>
      <c r="AJ442" s="104"/>
      <c r="AK442" s="104"/>
      <c r="AL442" s="104"/>
      <c r="AM442" s="104"/>
      <c r="AN442" s="104"/>
      <c r="AO442" s="104"/>
      <c r="AP442" s="104"/>
      <c r="AQ442" s="104"/>
      <c r="AR442" s="104"/>
      <c r="AS442" s="104"/>
      <c r="AT442" s="104"/>
      <c r="AU442" s="104"/>
      <c r="AV442" s="104"/>
      <c r="AW442" s="104"/>
      <c r="AX442" s="104"/>
      <c r="AY442" s="104"/>
      <c r="AZ442" s="104"/>
      <c r="BA442" s="104"/>
      <c r="BB442" s="104"/>
      <c r="BC442" s="104"/>
      <c r="BD442" s="104"/>
      <c r="BE442" s="104"/>
      <c r="BF442" s="104"/>
      <c r="BG442" s="104"/>
    </row>
    <row r="443" spans="1:59" hidden="1">
      <c r="A443" s="33">
        <v>381</v>
      </c>
      <c r="B443" s="76"/>
      <c r="C443" s="77"/>
      <c r="D443" s="17" t="s">
        <v>40</v>
      </c>
      <c r="E443" s="10">
        <f>E444</f>
        <v>0</v>
      </c>
      <c r="F443" s="10">
        <f t="shared" ref="F443:I443" si="244">F444</f>
        <v>0</v>
      </c>
      <c r="G443" s="10">
        <f t="shared" si="244"/>
        <v>0</v>
      </c>
      <c r="H443" s="10">
        <f t="shared" si="244"/>
        <v>0</v>
      </c>
      <c r="I443" s="10">
        <f t="shared" si="244"/>
        <v>0</v>
      </c>
      <c r="J443" s="105"/>
      <c r="K443" s="105"/>
      <c r="L443" s="105"/>
      <c r="M443" s="111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  <c r="AA443" s="105"/>
      <c r="AB443" s="105"/>
      <c r="AC443" s="105"/>
      <c r="AD443" s="105"/>
      <c r="AE443" s="105"/>
      <c r="AF443" s="105"/>
      <c r="AG443" s="105"/>
      <c r="AH443" s="105"/>
      <c r="AI443" s="105"/>
      <c r="AJ443" s="105"/>
      <c r="AK443" s="105"/>
      <c r="AL443" s="105"/>
      <c r="AM443" s="105"/>
      <c r="AN443" s="105"/>
      <c r="AO443" s="105"/>
      <c r="AP443" s="105"/>
      <c r="AQ443" s="105"/>
      <c r="AR443" s="105"/>
      <c r="AS443" s="105"/>
      <c r="AT443" s="105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</row>
    <row r="444" spans="1:59" hidden="1">
      <c r="A444" s="78">
        <v>3812</v>
      </c>
      <c r="B444" s="79"/>
      <c r="C444" s="80"/>
      <c r="D444" s="212" t="s">
        <v>106</v>
      </c>
      <c r="E444" s="12">
        <v>0</v>
      </c>
      <c r="F444" s="12">
        <v>0</v>
      </c>
      <c r="G444" s="12">
        <v>0</v>
      </c>
      <c r="H444" s="12">
        <f>G444</f>
        <v>0</v>
      </c>
      <c r="I444" s="12">
        <f>H444</f>
        <v>0</v>
      </c>
      <c r="J444" s="98"/>
      <c r="K444" s="98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98"/>
      <c r="W444" s="98"/>
      <c r="X444" s="98"/>
      <c r="Y444" s="98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98"/>
      <c r="AK444" s="98"/>
      <c r="AL444" s="98"/>
      <c r="AM444" s="98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  <c r="AX444" s="98"/>
      <c r="AY444" s="98"/>
      <c r="AZ444" s="98"/>
      <c r="BA444" s="98"/>
      <c r="BB444" s="98"/>
      <c r="BC444" s="98"/>
      <c r="BD444" s="98"/>
      <c r="BE444" s="98"/>
      <c r="BF444" s="98"/>
      <c r="BG444" s="98"/>
    </row>
    <row r="445" spans="1:59">
      <c r="A445" s="324" t="s">
        <v>182</v>
      </c>
      <c r="B445" s="324"/>
      <c r="C445" s="324"/>
      <c r="D445" s="90" t="s">
        <v>41</v>
      </c>
      <c r="E445" s="14">
        <f>E446</f>
        <v>835.04</v>
      </c>
      <c r="F445" s="14">
        <f t="shared" ref="F445:G446" si="245">F446</f>
        <v>0</v>
      </c>
      <c r="G445" s="14">
        <f t="shared" si="245"/>
        <v>5700</v>
      </c>
      <c r="H445" s="14">
        <f t="shared" si="237"/>
        <v>5700</v>
      </c>
      <c r="I445" s="14">
        <f t="shared" si="238"/>
        <v>5700</v>
      </c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102"/>
      <c r="W445" s="102"/>
      <c r="X445" s="102"/>
      <c r="Y445" s="102"/>
      <c r="Z445" s="102"/>
      <c r="AA445" s="102"/>
      <c r="AB445" s="102"/>
      <c r="AC445" s="102"/>
      <c r="AD445" s="102"/>
      <c r="AE445" s="102"/>
      <c r="AF445" s="102"/>
      <c r="AG445" s="102"/>
      <c r="AH445" s="102"/>
      <c r="AI445" s="102"/>
      <c r="AJ445" s="102"/>
      <c r="AK445" s="102"/>
      <c r="AL445" s="102"/>
      <c r="AM445" s="102"/>
      <c r="AN445" s="102"/>
      <c r="AO445" s="102"/>
      <c r="AP445" s="102"/>
      <c r="AQ445" s="102"/>
      <c r="AR445" s="102"/>
      <c r="AS445" s="102"/>
      <c r="AT445" s="102"/>
      <c r="AU445" s="102"/>
      <c r="AV445" s="102"/>
      <c r="AW445" s="102"/>
      <c r="AX445" s="102"/>
      <c r="AY445" s="102"/>
      <c r="AZ445" s="102"/>
      <c r="BA445" s="102"/>
      <c r="BB445" s="102"/>
      <c r="BC445" s="102"/>
      <c r="BD445" s="102"/>
      <c r="BE445" s="102"/>
      <c r="BF445" s="102"/>
      <c r="BG445" s="102"/>
    </row>
    <row r="446" spans="1:59">
      <c r="A446" s="73">
        <v>3</v>
      </c>
      <c r="B446" s="74"/>
      <c r="C446" s="75"/>
      <c r="D446" s="91" t="s">
        <v>51</v>
      </c>
      <c r="E446" s="6">
        <f>E447+E455</f>
        <v>835.04</v>
      </c>
      <c r="F446" s="6">
        <f t="shared" si="245"/>
        <v>0</v>
      </c>
      <c r="G446" s="6">
        <f t="shared" si="245"/>
        <v>5700</v>
      </c>
      <c r="H446" s="6">
        <f t="shared" si="237"/>
        <v>5700</v>
      </c>
      <c r="I446" s="6">
        <f t="shared" si="238"/>
        <v>5700</v>
      </c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  <c r="AJ446" s="103"/>
      <c r="AK446" s="103"/>
      <c r="AL446" s="103"/>
      <c r="AM446" s="103"/>
      <c r="AN446" s="103"/>
      <c r="AO446" s="103"/>
      <c r="AP446" s="103"/>
      <c r="AQ446" s="103"/>
      <c r="AR446" s="103"/>
      <c r="AS446" s="103"/>
      <c r="AT446" s="103"/>
      <c r="AU446" s="103"/>
      <c r="AV446" s="103"/>
      <c r="AW446" s="103"/>
      <c r="AX446" s="103"/>
      <c r="AY446" s="103"/>
      <c r="AZ446" s="103"/>
      <c r="BA446" s="103"/>
      <c r="BB446" s="103"/>
      <c r="BC446" s="103"/>
      <c r="BD446" s="103"/>
      <c r="BE446" s="103"/>
      <c r="BF446" s="103"/>
      <c r="BG446" s="103"/>
    </row>
    <row r="447" spans="1:59" s="98" customFormat="1">
      <c r="A447" s="273">
        <v>32</v>
      </c>
      <c r="B447" s="274"/>
      <c r="C447" s="275"/>
      <c r="D447" s="284" t="s">
        <v>61</v>
      </c>
      <c r="E447" s="221">
        <f>E448+E451</f>
        <v>835.04</v>
      </c>
      <c r="F447" s="221">
        <f t="shared" ref="F447:I447" si="246">F448+F451</f>
        <v>0</v>
      </c>
      <c r="G447" s="221">
        <f t="shared" si="246"/>
        <v>5700</v>
      </c>
      <c r="H447" s="221">
        <f t="shared" si="246"/>
        <v>5700</v>
      </c>
      <c r="I447" s="221">
        <f t="shared" si="246"/>
        <v>5700</v>
      </c>
      <c r="J447" s="104"/>
      <c r="K447" s="104"/>
      <c r="L447" s="104"/>
      <c r="M447" s="104"/>
      <c r="N447" s="104"/>
      <c r="O447" s="104"/>
      <c r="P447" s="104"/>
      <c r="Q447" s="104"/>
      <c r="R447" s="104"/>
      <c r="S447" s="104"/>
      <c r="T447" s="104"/>
      <c r="U447" s="104"/>
      <c r="V447" s="104"/>
      <c r="W447" s="104"/>
      <c r="X447" s="104"/>
      <c r="Y447" s="104"/>
      <c r="Z447" s="104"/>
      <c r="AA447" s="104"/>
      <c r="AB447" s="104"/>
      <c r="AC447" s="104"/>
      <c r="AD447" s="104"/>
      <c r="AE447" s="104"/>
      <c r="AF447" s="104"/>
      <c r="AG447" s="104"/>
      <c r="AH447" s="104"/>
      <c r="AI447" s="104"/>
      <c r="AJ447" s="104"/>
      <c r="AK447" s="104"/>
      <c r="AL447" s="104"/>
      <c r="AM447" s="104"/>
      <c r="AN447" s="104"/>
      <c r="AO447" s="104"/>
      <c r="AP447" s="104"/>
      <c r="AQ447" s="104"/>
      <c r="AR447" s="104"/>
      <c r="AS447" s="104"/>
      <c r="AT447" s="104"/>
      <c r="AU447" s="104"/>
      <c r="AV447" s="104"/>
      <c r="AW447" s="104"/>
      <c r="AX447" s="104"/>
      <c r="AY447" s="104"/>
      <c r="AZ447" s="104"/>
      <c r="BA447" s="104"/>
      <c r="BB447" s="104"/>
      <c r="BC447" s="104"/>
      <c r="BD447" s="104"/>
      <c r="BE447" s="104"/>
      <c r="BF447" s="104"/>
      <c r="BG447" s="104"/>
    </row>
    <row r="448" spans="1:59" s="98" customFormat="1" hidden="1">
      <c r="A448" s="277">
        <v>321</v>
      </c>
      <c r="B448" s="278"/>
      <c r="C448" s="279"/>
      <c r="D448" s="285" t="s">
        <v>62</v>
      </c>
      <c r="E448" s="223">
        <f>SUM(E449:E450)</f>
        <v>0</v>
      </c>
      <c r="F448" s="223">
        <f t="shared" ref="F448:I448" si="247">SUM(F449:F450)</f>
        <v>0</v>
      </c>
      <c r="G448" s="223">
        <f t="shared" si="247"/>
        <v>5000</v>
      </c>
      <c r="H448" s="223">
        <f t="shared" si="247"/>
        <v>5000</v>
      </c>
      <c r="I448" s="223">
        <f t="shared" si="247"/>
        <v>5000</v>
      </c>
      <c r="J448" s="105"/>
      <c r="K448" s="105"/>
      <c r="L448" s="105"/>
      <c r="M448" s="105"/>
      <c r="N448" s="105"/>
      <c r="O448" s="105"/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  <c r="AA448" s="105"/>
      <c r="AB448" s="105"/>
      <c r="AC448" s="105"/>
      <c r="AD448" s="105"/>
      <c r="AE448" s="105"/>
      <c r="AF448" s="105"/>
      <c r="AG448" s="105"/>
      <c r="AH448" s="105"/>
      <c r="AI448" s="105"/>
      <c r="AJ448" s="105"/>
      <c r="AK448" s="105"/>
      <c r="AL448" s="105"/>
      <c r="AM448" s="105"/>
      <c r="AN448" s="105"/>
      <c r="AO448" s="105"/>
      <c r="AP448" s="105"/>
      <c r="AQ448" s="105"/>
      <c r="AR448" s="105"/>
      <c r="AS448" s="105"/>
      <c r="AT448" s="105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</row>
    <row r="449" spans="1:59" s="98" customFormat="1" hidden="1">
      <c r="A449" s="280">
        <v>3211</v>
      </c>
      <c r="B449" s="281"/>
      <c r="C449" s="282"/>
      <c r="D449" s="248" t="s">
        <v>63</v>
      </c>
      <c r="E449" s="226">
        <v>0</v>
      </c>
      <c r="F449" s="226">
        <v>0</v>
      </c>
      <c r="G449" s="226">
        <v>5000</v>
      </c>
      <c r="H449" s="226">
        <f>G449</f>
        <v>5000</v>
      </c>
      <c r="I449" s="226">
        <f>H449</f>
        <v>5000</v>
      </c>
    </row>
    <row r="450" spans="1:59" s="98" customFormat="1" hidden="1">
      <c r="A450" s="280">
        <v>3213</v>
      </c>
      <c r="B450" s="281"/>
      <c r="C450" s="282"/>
      <c r="D450" s="248" t="s">
        <v>65</v>
      </c>
      <c r="E450" s="226">
        <v>0</v>
      </c>
      <c r="F450" s="226">
        <v>0</v>
      </c>
      <c r="G450" s="226">
        <v>0</v>
      </c>
      <c r="H450" s="226">
        <f>G450</f>
        <v>0</v>
      </c>
      <c r="I450" s="226">
        <f>H450</f>
        <v>0</v>
      </c>
    </row>
    <row r="451" spans="1:59" s="98" customFormat="1" hidden="1">
      <c r="A451" s="277">
        <v>322</v>
      </c>
      <c r="B451" s="278"/>
      <c r="C451" s="279"/>
      <c r="D451" s="285" t="s">
        <v>67</v>
      </c>
      <c r="E451" s="223">
        <f>SUM(E452:E454)</f>
        <v>835.04</v>
      </c>
      <c r="F451" s="223">
        <f t="shared" ref="F451:I451" si="248">SUM(F452:F454)</f>
        <v>0</v>
      </c>
      <c r="G451" s="223">
        <f t="shared" si="248"/>
        <v>700</v>
      </c>
      <c r="H451" s="223">
        <f t="shared" si="248"/>
        <v>700</v>
      </c>
      <c r="I451" s="223">
        <f t="shared" si="248"/>
        <v>700</v>
      </c>
      <c r="J451" s="105"/>
      <c r="K451" s="105"/>
      <c r="L451" s="105"/>
      <c r="M451" s="105"/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  <c r="AA451" s="105"/>
      <c r="AB451" s="105"/>
      <c r="AC451" s="105"/>
      <c r="AD451" s="105"/>
      <c r="AE451" s="105"/>
      <c r="AF451" s="105"/>
      <c r="AG451" s="105"/>
      <c r="AH451" s="105"/>
      <c r="AI451" s="105"/>
      <c r="AJ451" s="105"/>
      <c r="AK451" s="105"/>
      <c r="AL451" s="105"/>
      <c r="AM451" s="105"/>
      <c r="AN451" s="105"/>
      <c r="AO451" s="105"/>
      <c r="AP451" s="105"/>
      <c r="AQ451" s="105"/>
      <c r="AR451" s="105"/>
      <c r="AS451" s="105"/>
      <c r="AT451" s="105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</row>
    <row r="452" spans="1:59" s="98" customFormat="1" hidden="1">
      <c r="A452" s="280">
        <v>3222</v>
      </c>
      <c r="B452" s="281"/>
      <c r="C452" s="282"/>
      <c r="D452" s="248" t="s">
        <v>69</v>
      </c>
      <c r="E452" s="226">
        <v>235.04</v>
      </c>
      <c r="F452" s="226">
        <v>0</v>
      </c>
      <c r="G452" s="226">
        <v>500</v>
      </c>
      <c r="H452" s="226">
        <f>G452</f>
        <v>500</v>
      </c>
      <c r="I452" s="226">
        <f>H452</f>
        <v>500</v>
      </c>
    </row>
    <row r="453" spans="1:59" s="98" customFormat="1" hidden="1">
      <c r="A453" s="280">
        <v>3225</v>
      </c>
      <c r="B453" s="281"/>
      <c r="C453" s="282"/>
      <c r="D453" s="248" t="s">
        <v>91</v>
      </c>
      <c r="E453" s="226">
        <v>600</v>
      </c>
      <c r="F453" s="226">
        <v>0</v>
      </c>
      <c r="G453" s="226">
        <v>200</v>
      </c>
      <c r="H453" s="226">
        <f>G453</f>
        <v>200</v>
      </c>
      <c r="I453" s="226">
        <f>H453</f>
        <v>200</v>
      </c>
    </row>
    <row r="454" spans="1:59" s="98" customFormat="1" ht="25.5" hidden="1">
      <c r="A454" s="280">
        <v>3227</v>
      </c>
      <c r="B454" s="281"/>
      <c r="C454" s="282"/>
      <c r="D454" s="248" t="s">
        <v>73</v>
      </c>
      <c r="E454" s="226">
        <v>0</v>
      </c>
      <c r="F454" s="226">
        <v>0</v>
      </c>
      <c r="G454" s="226">
        <v>0</v>
      </c>
      <c r="H454" s="226">
        <f t="shared" si="237"/>
        <v>0</v>
      </c>
      <c r="I454" s="226">
        <f t="shared" si="238"/>
        <v>0</v>
      </c>
    </row>
    <row r="455" spans="1:59" s="98" customFormat="1" ht="25.5">
      <c r="A455" s="273">
        <v>36</v>
      </c>
      <c r="B455" s="274"/>
      <c r="C455" s="275"/>
      <c r="D455" s="284" t="s">
        <v>275</v>
      </c>
      <c r="E455" s="221">
        <f>E456</f>
        <v>0</v>
      </c>
      <c r="F455" s="221">
        <f t="shared" ref="F455:I455" si="249">F456</f>
        <v>0</v>
      </c>
      <c r="G455" s="221">
        <f t="shared" si="249"/>
        <v>0</v>
      </c>
      <c r="H455" s="221">
        <f t="shared" si="249"/>
        <v>0</v>
      </c>
      <c r="I455" s="221">
        <f t="shared" si="249"/>
        <v>0</v>
      </c>
      <c r="J455" s="104"/>
      <c r="K455" s="104"/>
      <c r="L455" s="104"/>
      <c r="M455" s="104"/>
      <c r="N455" s="104"/>
      <c r="O455" s="104"/>
      <c r="P455" s="104"/>
      <c r="Q455" s="104"/>
      <c r="R455" s="104"/>
      <c r="S455" s="104"/>
      <c r="T455" s="104"/>
      <c r="U455" s="104"/>
      <c r="V455" s="104"/>
      <c r="W455" s="104"/>
      <c r="X455" s="104"/>
      <c r="Y455" s="104"/>
      <c r="Z455" s="104"/>
      <c r="AA455" s="104"/>
      <c r="AB455" s="104"/>
      <c r="AC455" s="104"/>
      <c r="AD455" s="104"/>
      <c r="AE455" s="104"/>
      <c r="AF455" s="104"/>
      <c r="AG455" s="104"/>
      <c r="AH455" s="104"/>
      <c r="AI455" s="104"/>
      <c r="AJ455" s="104"/>
      <c r="AK455" s="104"/>
      <c r="AL455" s="104"/>
      <c r="AM455" s="104"/>
      <c r="AN455" s="104"/>
      <c r="AO455" s="104"/>
      <c r="AP455" s="104"/>
      <c r="AQ455" s="104"/>
      <c r="AR455" s="104"/>
      <c r="AS455" s="104"/>
      <c r="AT455" s="104"/>
      <c r="AU455" s="104"/>
      <c r="AV455" s="104"/>
      <c r="AW455" s="104"/>
      <c r="AX455" s="104"/>
      <c r="AY455" s="104"/>
      <c r="AZ455" s="104"/>
      <c r="BA455" s="104"/>
      <c r="BB455" s="104"/>
      <c r="BC455" s="104"/>
      <c r="BD455" s="104"/>
      <c r="BE455" s="104"/>
      <c r="BF455" s="104"/>
      <c r="BG455" s="104"/>
    </row>
    <row r="456" spans="1:59" ht="25.5" hidden="1">
      <c r="A456" s="33">
        <v>369</v>
      </c>
      <c r="B456" s="76"/>
      <c r="C456" s="77"/>
      <c r="D456" s="92" t="s">
        <v>260</v>
      </c>
      <c r="E456" s="10">
        <f>E457</f>
        <v>0</v>
      </c>
      <c r="F456" s="10">
        <f t="shared" ref="F456:I456" si="250">F457</f>
        <v>0</v>
      </c>
      <c r="G456" s="10">
        <f t="shared" si="250"/>
        <v>0</v>
      </c>
      <c r="H456" s="10">
        <f t="shared" si="250"/>
        <v>0</v>
      </c>
      <c r="I456" s="10">
        <f t="shared" si="250"/>
        <v>0</v>
      </c>
      <c r="J456" s="105"/>
      <c r="K456" s="105"/>
      <c r="L456" s="105"/>
      <c r="M456" s="105"/>
      <c r="N456" s="105"/>
      <c r="O456" s="105"/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  <c r="AA456" s="105"/>
      <c r="AB456" s="105"/>
      <c r="AC456" s="105"/>
      <c r="AD456" s="105"/>
      <c r="AE456" s="105"/>
      <c r="AF456" s="105"/>
      <c r="AG456" s="105"/>
      <c r="AH456" s="105"/>
      <c r="AI456" s="105"/>
      <c r="AJ456" s="105"/>
      <c r="AK456" s="105"/>
      <c r="AL456" s="105"/>
      <c r="AM456" s="105"/>
      <c r="AN456" s="105"/>
      <c r="AO456" s="105"/>
      <c r="AP456" s="105"/>
      <c r="AQ456" s="105"/>
      <c r="AR456" s="105"/>
      <c r="AS456" s="105"/>
      <c r="AT456" s="105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</row>
    <row r="457" spans="1:59" ht="38.25" hidden="1">
      <c r="A457" s="78">
        <v>3691</v>
      </c>
      <c r="B457" s="79"/>
      <c r="C457" s="80"/>
      <c r="D457" s="35" t="s">
        <v>283</v>
      </c>
      <c r="E457" s="12">
        <v>0</v>
      </c>
      <c r="F457" s="12">
        <v>0</v>
      </c>
      <c r="G457" s="12">
        <v>0</v>
      </c>
      <c r="H457" s="12">
        <f>G457</f>
        <v>0</v>
      </c>
      <c r="I457" s="12">
        <f>H457</f>
        <v>0</v>
      </c>
      <c r="J457" s="98"/>
      <c r="K457" s="98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98"/>
      <c r="W457" s="98"/>
      <c r="X457" s="98"/>
      <c r="Y457" s="98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98"/>
      <c r="AK457" s="98"/>
      <c r="AL457" s="98"/>
      <c r="AM457" s="98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  <c r="AX457" s="98"/>
      <c r="AY457" s="98"/>
      <c r="AZ457" s="98"/>
      <c r="BA457" s="98"/>
      <c r="BB457" s="98"/>
      <c r="BC457" s="98"/>
      <c r="BD457" s="98"/>
      <c r="BE457" s="98"/>
      <c r="BF457" s="98"/>
      <c r="BG457" s="98"/>
    </row>
    <row r="458" spans="1:59" ht="25.5">
      <c r="A458" s="330" t="s">
        <v>148</v>
      </c>
      <c r="B458" s="330"/>
      <c r="C458" s="330"/>
      <c r="D458" s="53" t="s">
        <v>183</v>
      </c>
      <c r="E458" s="54">
        <f>E460</f>
        <v>2595795.4000000004</v>
      </c>
      <c r="F458" s="54">
        <f t="shared" ref="F458:G458" si="251">F460</f>
        <v>2682900</v>
      </c>
      <c r="G458" s="54">
        <f t="shared" si="251"/>
        <v>3137000</v>
      </c>
      <c r="H458" s="54">
        <f t="shared" si="237"/>
        <v>3137000</v>
      </c>
      <c r="I458" s="54">
        <f t="shared" si="238"/>
        <v>3137000</v>
      </c>
      <c r="J458" s="101"/>
      <c r="K458" s="101"/>
      <c r="L458" s="101"/>
      <c r="M458" s="101"/>
      <c r="N458" s="101"/>
      <c r="O458" s="101"/>
      <c r="P458" s="101"/>
      <c r="Q458" s="101"/>
      <c r="R458" s="101"/>
      <c r="S458" s="101"/>
      <c r="T458" s="101"/>
      <c r="U458" s="101"/>
      <c r="V458" s="101"/>
      <c r="W458" s="101"/>
      <c r="X458" s="101"/>
      <c r="Y458" s="101"/>
      <c r="Z458" s="101"/>
      <c r="AA458" s="101"/>
      <c r="AB458" s="101"/>
      <c r="AC458" s="101"/>
      <c r="AD458" s="101"/>
      <c r="AE458" s="101"/>
      <c r="AF458" s="101"/>
      <c r="AG458" s="101"/>
      <c r="AH458" s="101"/>
      <c r="AI458" s="101"/>
      <c r="AJ458" s="101"/>
      <c r="AK458" s="101"/>
      <c r="AL458" s="101"/>
      <c r="AM458" s="101"/>
      <c r="AN458" s="101"/>
      <c r="AO458" s="101"/>
      <c r="AP458" s="101"/>
      <c r="AQ458" s="101"/>
      <c r="AR458" s="101"/>
      <c r="AS458" s="101"/>
      <c r="AT458" s="101"/>
      <c r="AU458" s="101"/>
      <c r="AV458" s="101"/>
      <c r="AW458" s="101"/>
      <c r="AX458" s="101"/>
      <c r="AY458" s="101"/>
      <c r="AZ458" s="101"/>
      <c r="BA458" s="101"/>
      <c r="BB458" s="101"/>
      <c r="BC458" s="101"/>
      <c r="BD458" s="101"/>
      <c r="BE458" s="101"/>
      <c r="BF458" s="101"/>
      <c r="BG458" s="101"/>
    </row>
    <row r="459" spans="1:59" ht="15" customHeight="1">
      <c r="A459" s="324" t="s">
        <v>181</v>
      </c>
      <c r="B459" s="324"/>
      <c r="C459" s="324"/>
      <c r="D459" s="89" t="s">
        <v>24</v>
      </c>
      <c r="E459" s="14">
        <f>E460</f>
        <v>2595795.4000000004</v>
      </c>
      <c r="F459" s="14">
        <f t="shared" ref="F459:G459" si="252">F460</f>
        <v>2682900</v>
      </c>
      <c r="G459" s="14">
        <f t="shared" si="252"/>
        <v>3137000</v>
      </c>
      <c r="H459" s="14">
        <f t="shared" si="237"/>
        <v>3137000</v>
      </c>
      <c r="I459" s="14">
        <f t="shared" si="238"/>
        <v>3137000</v>
      </c>
      <c r="J459" s="102"/>
      <c r="K459" s="102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  <c r="AA459" s="102"/>
      <c r="AB459" s="102"/>
      <c r="AC459" s="102"/>
      <c r="AD459" s="102"/>
      <c r="AE459" s="102"/>
      <c r="AF459" s="102"/>
      <c r="AG459" s="102"/>
      <c r="AH459" s="102"/>
      <c r="AI459" s="102"/>
      <c r="AJ459" s="102"/>
      <c r="AK459" s="102"/>
      <c r="AL459" s="102"/>
      <c r="AM459" s="102"/>
      <c r="AN459" s="102"/>
      <c r="AO459" s="102"/>
      <c r="AP459" s="102"/>
      <c r="AQ459" s="102"/>
      <c r="AR459" s="102"/>
      <c r="AS459" s="102"/>
      <c r="AT459" s="102"/>
      <c r="AU459" s="102"/>
      <c r="AV459" s="102"/>
      <c r="AW459" s="102"/>
      <c r="AX459" s="102"/>
      <c r="AY459" s="102"/>
      <c r="AZ459" s="102"/>
      <c r="BA459" s="102"/>
      <c r="BB459" s="102"/>
      <c r="BC459" s="102"/>
      <c r="BD459" s="102"/>
      <c r="BE459" s="102"/>
      <c r="BF459" s="102"/>
      <c r="BG459" s="102"/>
    </row>
    <row r="460" spans="1:59">
      <c r="A460" s="73">
        <v>3</v>
      </c>
      <c r="B460" s="74"/>
      <c r="C460" s="75"/>
      <c r="D460" s="66" t="s">
        <v>51</v>
      </c>
      <c r="E460" s="6">
        <f>E461+E470+E476</f>
        <v>2595795.4000000004</v>
      </c>
      <c r="F460" s="6">
        <f t="shared" ref="F460:G460" si="253">F461+F470+F476</f>
        <v>2682900</v>
      </c>
      <c r="G460" s="6">
        <f t="shared" si="253"/>
        <v>3137000</v>
      </c>
      <c r="H460" s="6">
        <f t="shared" si="237"/>
        <v>3137000</v>
      </c>
      <c r="I460" s="6">
        <f t="shared" si="238"/>
        <v>3137000</v>
      </c>
      <c r="J460" s="103"/>
      <c r="K460" s="103"/>
      <c r="L460" s="103"/>
      <c r="M460" s="103"/>
      <c r="N460" s="109"/>
      <c r="O460" s="103"/>
      <c r="P460" s="103"/>
      <c r="Q460" s="103"/>
      <c r="R460" s="103"/>
      <c r="S460" s="103"/>
      <c r="T460" s="103"/>
      <c r="U460" s="103"/>
      <c r="V460" s="103"/>
      <c r="W460" s="103"/>
      <c r="X460" s="103"/>
      <c r="Y460" s="103"/>
      <c r="Z460" s="103"/>
      <c r="AA460" s="103"/>
      <c r="AB460" s="103"/>
      <c r="AC460" s="103"/>
      <c r="AD460" s="103"/>
      <c r="AE460" s="103"/>
      <c r="AF460" s="103"/>
      <c r="AG460" s="103"/>
      <c r="AH460" s="103"/>
      <c r="AI460" s="103"/>
      <c r="AJ460" s="103"/>
      <c r="AK460" s="103"/>
      <c r="AL460" s="103"/>
      <c r="AM460" s="103"/>
      <c r="AN460" s="103"/>
      <c r="AO460" s="103"/>
      <c r="AP460" s="103"/>
      <c r="AQ460" s="103"/>
      <c r="AR460" s="103"/>
      <c r="AS460" s="103"/>
      <c r="AT460" s="103"/>
      <c r="AU460" s="103"/>
      <c r="AV460" s="103"/>
      <c r="AW460" s="103"/>
      <c r="AX460" s="103"/>
      <c r="AY460" s="103"/>
      <c r="AZ460" s="103"/>
      <c r="BA460" s="103"/>
      <c r="BB460" s="103"/>
      <c r="BC460" s="103"/>
      <c r="BD460" s="103"/>
      <c r="BE460" s="103"/>
      <c r="BF460" s="103"/>
      <c r="BG460" s="103"/>
    </row>
    <row r="461" spans="1:59" s="98" customFormat="1">
      <c r="A461" s="273">
        <v>31</v>
      </c>
      <c r="B461" s="274"/>
      <c r="C461" s="275"/>
      <c r="D461" s="272" t="s">
        <v>52</v>
      </c>
      <c r="E461" s="221">
        <f>E462+E465+E467</f>
        <v>2581510.4700000002</v>
      </c>
      <c r="F461" s="221">
        <f t="shared" ref="F461:G461" si="254">F462+F465+F467</f>
        <v>2676500</v>
      </c>
      <c r="G461" s="221">
        <f t="shared" si="254"/>
        <v>3132300</v>
      </c>
      <c r="H461" s="221">
        <f t="shared" si="237"/>
        <v>3132300</v>
      </c>
      <c r="I461" s="221">
        <f t="shared" si="238"/>
        <v>3132300</v>
      </c>
      <c r="J461" s="104"/>
      <c r="K461" s="104"/>
      <c r="L461" s="104"/>
      <c r="M461" s="104"/>
      <c r="N461" s="104"/>
      <c r="O461" s="104"/>
      <c r="P461" s="104"/>
      <c r="Q461" s="104"/>
      <c r="R461" s="104"/>
      <c r="S461" s="104"/>
      <c r="T461" s="104"/>
      <c r="U461" s="104"/>
      <c r="V461" s="104"/>
      <c r="W461" s="104"/>
      <c r="X461" s="104"/>
      <c r="Y461" s="104"/>
      <c r="Z461" s="104"/>
      <c r="AA461" s="104"/>
      <c r="AB461" s="104"/>
      <c r="AC461" s="104"/>
      <c r="AD461" s="104"/>
      <c r="AE461" s="104"/>
      <c r="AF461" s="104"/>
      <c r="AG461" s="104"/>
      <c r="AH461" s="104"/>
      <c r="AI461" s="104"/>
      <c r="AJ461" s="104"/>
      <c r="AK461" s="104"/>
      <c r="AL461" s="104"/>
      <c r="AM461" s="104"/>
      <c r="AN461" s="104"/>
      <c r="AO461" s="104"/>
      <c r="AP461" s="104"/>
      <c r="AQ461" s="104"/>
      <c r="AR461" s="104"/>
      <c r="AS461" s="104"/>
      <c r="AT461" s="104"/>
      <c r="AU461" s="104"/>
      <c r="AV461" s="104"/>
      <c r="AW461" s="104"/>
      <c r="AX461" s="104"/>
      <c r="AY461" s="104"/>
      <c r="AZ461" s="104"/>
      <c r="BA461" s="104"/>
      <c r="BB461" s="104"/>
      <c r="BC461" s="104"/>
      <c r="BD461" s="104"/>
      <c r="BE461" s="104"/>
      <c r="BF461" s="104"/>
      <c r="BG461" s="104"/>
    </row>
    <row r="462" spans="1:59" s="98" customFormat="1" hidden="1">
      <c r="A462" s="277">
        <v>311</v>
      </c>
      <c r="B462" s="278"/>
      <c r="C462" s="279"/>
      <c r="D462" s="234" t="s">
        <v>53</v>
      </c>
      <c r="E462" s="223">
        <f>SUM(E463:E464)</f>
        <v>2153920.87</v>
      </c>
      <c r="F462" s="223">
        <f t="shared" ref="F462:G462" si="255">SUM(F463:F464)</f>
        <v>2240000</v>
      </c>
      <c r="G462" s="223">
        <f t="shared" si="255"/>
        <v>2620000</v>
      </c>
      <c r="H462" s="223">
        <f t="shared" si="237"/>
        <v>2620000</v>
      </c>
      <c r="I462" s="223">
        <f t="shared" si="238"/>
        <v>2620000</v>
      </c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  <c r="AA462" s="105"/>
      <c r="AB462" s="105"/>
      <c r="AC462" s="105"/>
      <c r="AD462" s="105"/>
      <c r="AE462" s="105"/>
      <c r="AF462" s="105"/>
      <c r="AG462" s="105"/>
      <c r="AH462" s="105"/>
      <c r="AI462" s="105"/>
      <c r="AJ462" s="105"/>
      <c r="AK462" s="105"/>
      <c r="AL462" s="105"/>
      <c r="AM462" s="105"/>
      <c r="AN462" s="105"/>
      <c r="AO462" s="105"/>
      <c r="AP462" s="105"/>
      <c r="AQ462" s="105"/>
      <c r="AR462" s="105"/>
      <c r="AS462" s="105"/>
      <c r="AT462" s="105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</row>
    <row r="463" spans="1:59" s="98" customFormat="1" hidden="1">
      <c r="A463" s="280">
        <v>3111</v>
      </c>
      <c r="B463" s="281"/>
      <c r="C463" s="282"/>
      <c r="D463" s="235" t="s">
        <v>54</v>
      </c>
      <c r="E463" s="226">
        <v>2027382.6</v>
      </c>
      <c r="F463" s="226">
        <v>2160000</v>
      </c>
      <c r="G463" s="226">
        <v>2500000</v>
      </c>
      <c r="H463" s="226">
        <f t="shared" si="237"/>
        <v>2500000</v>
      </c>
      <c r="I463" s="226">
        <f t="shared" si="238"/>
        <v>2500000</v>
      </c>
    </row>
    <row r="464" spans="1:59" s="98" customFormat="1" hidden="1">
      <c r="A464" s="280" t="s">
        <v>184</v>
      </c>
      <c r="B464" s="281"/>
      <c r="C464" s="282"/>
      <c r="D464" s="235" t="s">
        <v>58</v>
      </c>
      <c r="E464" s="226">
        <v>126538.27</v>
      </c>
      <c r="F464" s="226">
        <v>80000</v>
      </c>
      <c r="G464" s="226">
        <v>120000</v>
      </c>
      <c r="H464" s="226">
        <f t="shared" si="237"/>
        <v>120000</v>
      </c>
      <c r="I464" s="226">
        <f t="shared" si="238"/>
        <v>120000</v>
      </c>
      <c r="K464" s="106"/>
    </row>
    <row r="465" spans="1:59" s="98" customFormat="1" hidden="1">
      <c r="A465" s="277">
        <v>312</v>
      </c>
      <c r="B465" s="278"/>
      <c r="C465" s="279"/>
      <c r="D465" s="234" t="s">
        <v>55</v>
      </c>
      <c r="E465" s="223">
        <f>E466</f>
        <v>82114.399999999994</v>
      </c>
      <c r="F465" s="223">
        <f t="shared" ref="F465:G465" si="256">F466</f>
        <v>80000</v>
      </c>
      <c r="G465" s="223">
        <f t="shared" si="256"/>
        <v>80000</v>
      </c>
      <c r="H465" s="223">
        <f t="shared" si="237"/>
        <v>80000</v>
      </c>
      <c r="I465" s="223">
        <f t="shared" si="238"/>
        <v>80000</v>
      </c>
      <c r="J465" s="105"/>
      <c r="K465" s="105"/>
      <c r="L465" s="105"/>
      <c r="M465" s="105"/>
      <c r="N465" s="105"/>
      <c r="O465" s="105"/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  <c r="AA465" s="105"/>
      <c r="AB465" s="105"/>
      <c r="AC465" s="105"/>
      <c r="AD465" s="105"/>
      <c r="AE465" s="105"/>
      <c r="AF465" s="105"/>
      <c r="AG465" s="105"/>
      <c r="AH465" s="105"/>
      <c r="AI465" s="105"/>
      <c r="AJ465" s="105"/>
      <c r="AK465" s="105"/>
      <c r="AL465" s="105"/>
      <c r="AM465" s="105"/>
      <c r="AN465" s="105"/>
      <c r="AO465" s="105"/>
      <c r="AP465" s="105"/>
      <c r="AQ465" s="105"/>
      <c r="AR465" s="105"/>
      <c r="AS465" s="105"/>
      <c r="AT465" s="105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</row>
    <row r="466" spans="1:59" s="98" customFormat="1" hidden="1">
      <c r="A466" s="280">
        <v>3121</v>
      </c>
      <c r="B466" s="281"/>
      <c r="C466" s="282"/>
      <c r="D466" s="235" t="s">
        <v>55</v>
      </c>
      <c r="E466" s="226">
        <v>82114.399999999994</v>
      </c>
      <c r="F466" s="226">
        <v>80000</v>
      </c>
      <c r="G466" s="226">
        <v>80000</v>
      </c>
      <c r="H466" s="226">
        <f t="shared" si="237"/>
        <v>80000</v>
      </c>
      <c r="I466" s="226">
        <f t="shared" si="238"/>
        <v>80000</v>
      </c>
    </row>
    <row r="467" spans="1:59" s="98" customFormat="1" hidden="1">
      <c r="A467" s="277">
        <v>313</v>
      </c>
      <c r="B467" s="278"/>
      <c r="C467" s="279"/>
      <c r="D467" s="234" t="s">
        <v>56</v>
      </c>
      <c r="E467" s="223">
        <f>SUM(E468:E469)</f>
        <v>345475.2</v>
      </c>
      <c r="F467" s="223">
        <f t="shared" ref="F467:G467" si="257">SUM(F468:F469)</f>
        <v>356500</v>
      </c>
      <c r="G467" s="223">
        <f t="shared" si="257"/>
        <v>432300</v>
      </c>
      <c r="H467" s="223">
        <f t="shared" si="237"/>
        <v>432300</v>
      </c>
      <c r="I467" s="223">
        <f t="shared" si="238"/>
        <v>432300</v>
      </c>
      <c r="J467" s="105"/>
      <c r="K467" s="105"/>
      <c r="L467" s="105"/>
      <c r="M467" s="105"/>
      <c r="N467" s="105"/>
      <c r="O467" s="105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  <c r="AA467" s="105"/>
      <c r="AB467" s="105"/>
      <c r="AC467" s="105"/>
      <c r="AD467" s="105"/>
      <c r="AE467" s="105"/>
      <c r="AF467" s="105"/>
      <c r="AG467" s="105"/>
      <c r="AH467" s="105"/>
      <c r="AI467" s="105"/>
      <c r="AJ467" s="105"/>
      <c r="AK467" s="105"/>
      <c r="AL467" s="105"/>
      <c r="AM467" s="105"/>
      <c r="AN467" s="105"/>
      <c r="AO467" s="105"/>
      <c r="AP467" s="105"/>
      <c r="AQ467" s="105"/>
      <c r="AR467" s="105"/>
      <c r="AS467" s="105"/>
      <c r="AT467" s="105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  <c r="BE467" s="105"/>
      <c r="BF467" s="105"/>
      <c r="BG467" s="105"/>
    </row>
    <row r="468" spans="1:59" s="98" customFormat="1" ht="26.25" hidden="1">
      <c r="A468" s="280">
        <v>3132</v>
      </c>
      <c r="B468" s="281"/>
      <c r="C468" s="282"/>
      <c r="D468" s="235" t="s">
        <v>57</v>
      </c>
      <c r="E468" s="226">
        <v>345267.46</v>
      </c>
      <c r="F468" s="226">
        <v>356400</v>
      </c>
      <c r="G468" s="226">
        <v>432300</v>
      </c>
      <c r="H468" s="226">
        <f t="shared" si="237"/>
        <v>432300</v>
      </c>
      <c r="I468" s="226">
        <f t="shared" si="238"/>
        <v>432300</v>
      </c>
    </row>
    <row r="469" spans="1:59" s="98" customFormat="1" ht="26.25" hidden="1">
      <c r="A469" s="280">
        <v>3133</v>
      </c>
      <c r="B469" s="281"/>
      <c r="C469" s="282"/>
      <c r="D469" s="235" t="s">
        <v>59</v>
      </c>
      <c r="E469" s="226">
        <v>207.74</v>
      </c>
      <c r="F469" s="226">
        <v>100</v>
      </c>
      <c r="G469" s="226">
        <v>0</v>
      </c>
      <c r="H469" s="226">
        <f t="shared" si="237"/>
        <v>0</v>
      </c>
      <c r="I469" s="226">
        <f t="shared" si="238"/>
        <v>0</v>
      </c>
    </row>
    <row r="470" spans="1:59" s="98" customFormat="1">
      <c r="A470" s="273">
        <v>32</v>
      </c>
      <c r="B470" s="274"/>
      <c r="C470" s="275"/>
      <c r="D470" s="272" t="s">
        <v>61</v>
      </c>
      <c r="E470" s="221">
        <f>E471+E473</f>
        <v>7965.75</v>
      </c>
      <c r="F470" s="221">
        <f t="shared" ref="F470:G470" si="258">F471+F473</f>
        <v>4900</v>
      </c>
      <c r="G470" s="221">
        <f t="shared" si="258"/>
        <v>4700</v>
      </c>
      <c r="H470" s="221">
        <f t="shared" si="237"/>
        <v>4700</v>
      </c>
      <c r="I470" s="221">
        <f t="shared" si="238"/>
        <v>4700</v>
      </c>
      <c r="J470" s="104"/>
      <c r="K470" s="104"/>
      <c r="L470" s="104"/>
      <c r="M470" s="104"/>
      <c r="N470" s="104"/>
      <c r="O470" s="104"/>
      <c r="P470" s="104"/>
      <c r="Q470" s="104"/>
      <c r="R470" s="104"/>
      <c r="S470" s="104"/>
      <c r="T470" s="104"/>
      <c r="U470" s="104"/>
      <c r="V470" s="104"/>
      <c r="W470" s="104"/>
      <c r="X470" s="104"/>
      <c r="Y470" s="104"/>
      <c r="Z470" s="104"/>
      <c r="AA470" s="104"/>
      <c r="AB470" s="104"/>
      <c r="AC470" s="104"/>
      <c r="AD470" s="104"/>
      <c r="AE470" s="104"/>
      <c r="AF470" s="104"/>
      <c r="AG470" s="104"/>
      <c r="AH470" s="104"/>
      <c r="AI470" s="104"/>
      <c r="AJ470" s="104"/>
      <c r="AK470" s="104"/>
      <c r="AL470" s="104"/>
      <c r="AM470" s="104"/>
      <c r="AN470" s="104"/>
      <c r="AO470" s="104"/>
      <c r="AP470" s="104"/>
      <c r="AQ470" s="104"/>
      <c r="AR470" s="104"/>
      <c r="AS470" s="104"/>
      <c r="AT470" s="104"/>
      <c r="AU470" s="104"/>
      <c r="AV470" s="104"/>
      <c r="AW470" s="104"/>
      <c r="AX470" s="104"/>
      <c r="AY470" s="104"/>
      <c r="AZ470" s="104"/>
      <c r="BA470" s="104"/>
      <c r="BB470" s="104"/>
      <c r="BC470" s="104"/>
      <c r="BD470" s="104"/>
      <c r="BE470" s="104"/>
      <c r="BF470" s="104"/>
      <c r="BG470" s="104"/>
    </row>
    <row r="471" spans="1:59" s="98" customFormat="1" hidden="1">
      <c r="A471" s="277">
        <v>321</v>
      </c>
      <c r="B471" s="278"/>
      <c r="C471" s="279"/>
      <c r="D471" s="234" t="s">
        <v>62</v>
      </c>
      <c r="E471" s="223">
        <f>E472</f>
        <v>0</v>
      </c>
      <c r="F471" s="223">
        <f t="shared" ref="F471:G471" si="259">F472</f>
        <v>0</v>
      </c>
      <c r="G471" s="223">
        <f t="shared" si="259"/>
        <v>0</v>
      </c>
      <c r="H471" s="223">
        <f t="shared" si="237"/>
        <v>0</v>
      </c>
      <c r="I471" s="223">
        <f t="shared" si="238"/>
        <v>0</v>
      </c>
      <c r="J471" s="105"/>
      <c r="K471" s="105"/>
      <c r="L471" s="105"/>
      <c r="M471" s="105"/>
      <c r="N471" s="105"/>
      <c r="O471" s="105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  <c r="AA471" s="105"/>
      <c r="AB471" s="105"/>
      <c r="AC471" s="105"/>
      <c r="AD471" s="105"/>
      <c r="AE471" s="105"/>
      <c r="AF471" s="105"/>
      <c r="AG471" s="105"/>
      <c r="AH471" s="105"/>
      <c r="AI471" s="105"/>
      <c r="AJ471" s="105"/>
      <c r="AK471" s="105"/>
      <c r="AL471" s="105"/>
      <c r="AM471" s="105"/>
      <c r="AN471" s="105"/>
      <c r="AO471" s="105"/>
      <c r="AP471" s="105"/>
      <c r="AQ471" s="105"/>
      <c r="AR471" s="105"/>
      <c r="AS471" s="105"/>
      <c r="AT471" s="105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</row>
    <row r="472" spans="1:59" s="98" customFormat="1" ht="26.25" hidden="1">
      <c r="A472" s="280">
        <v>3212</v>
      </c>
      <c r="B472" s="281"/>
      <c r="C472" s="282"/>
      <c r="D472" s="235" t="s">
        <v>161</v>
      </c>
      <c r="E472" s="226">
        <v>0</v>
      </c>
      <c r="F472" s="226">
        <v>0</v>
      </c>
      <c r="G472" s="226">
        <v>0</v>
      </c>
      <c r="H472" s="226">
        <f t="shared" si="237"/>
        <v>0</v>
      </c>
      <c r="I472" s="226">
        <f t="shared" si="238"/>
        <v>0</v>
      </c>
    </row>
    <row r="473" spans="1:59" s="98" customFormat="1" ht="26.25" hidden="1">
      <c r="A473" s="277">
        <v>329</v>
      </c>
      <c r="B473" s="278"/>
      <c r="C473" s="279"/>
      <c r="D473" s="234" t="s">
        <v>84</v>
      </c>
      <c r="E473" s="223">
        <f>SUM(E474:E475)</f>
        <v>7965.75</v>
      </c>
      <c r="F473" s="223">
        <f t="shared" ref="F473:G473" si="260">SUM(F474:F475)</f>
        <v>4900</v>
      </c>
      <c r="G473" s="223">
        <f t="shared" si="260"/>
        <v>4700</v>
      </c>
      <c r="H473" s="223">
        <f t="shared" si="237"/>
        <v>4700</v>
      </c>
      <c r="I473" s="223">
        <f t="shared" si="238"/>
        <v>4700</v>
      </c>
      <c r="J473" s="105"/>
      <c r="K473" s="105"/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  <c r="AA473" s="105"/>
      <c r="AB473" s="105"/>
      <c r="AC473" s="105"/>
      <c r="AD473" s="105"/>
      <c r="AE473" s="105"/>
      <c r="AF473" s="105"/>
      <c r="AG473" s="105"/>
      <c r="AH473" s="105"/>
      <c r="AI473" s="105"/>
      <c r="AJ473" s="105"/>
      <c r="AK473" s="105"/>
      <c r="AL473" s="105"/>
      <c r="AM473" s="105"/>
      <c r="AN473" s="105"/>
      <c r="AO473" s="105"/>
      <c r="AP473" s="105"/>
      <c r="AQ473" s="105"/>
      <c r="AR473" s="105"/>
      <c r="AS473" s="105"/>
      <c r="AT473" s="105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</row>
    <row r="474" spans="1:59" s="98" customFormat="1" hidden="1">
      <c r="A474" s="280">
        <v>3295</v>
      </c>
      <c r="B474" s="281"/>
      <c r="C474" s="282"/>
      <c r="D474" s="235" t="s">
        <v>89</v>
      </c>
      <c r="E474" s="226">
        <v>4499.5</v>
      </c>
      <c r="F474" s="226">
        <v>3400</v>
      </c>
      <c r="G474" s="226">
        <v>4700</v>
      </c>
      <c r="H474" s="226">
        <f t="shared" si="237"/>
        <v>4700</v>
      </c>
      <c r="I474" s="226">
        <f t="shared" si="238"/>
        <v>4700</v>
      </c>
    </row>
    <row r="475" spans="1:59" s="98" customFormat="1" hidden="1">
      <c r="A475" s="280">
        <v>3296</v>
      </c>
      <c r="B475" s="281"/>
      <c r="C475" s="282"/>
      <c r="D475" s="235" t="s">
        <v>94</v>
      </c>
      <c r="E475" s="226">
        <v>3466.25</v>
      </c>
      <c r="F475" s="226">
        <v>1500</v>
      </c>
      <c r="G475" s="226">
        <v>0</v>
      </c>
      <c r="H475" s="226">
        <f t="shared" si="237"/>
        <v>0</v>
      </c>
      <c r="I475" s="226">
        <f t="shared" si="238"/>
        <v>0</v>
      </c>
    </row>
    <row r="476" spans="1:59" s="98" customFormat="1">
      <c r="A476" s="273">
        <v>34</v>
      </c>
      <c r="B476" s="274"/>
      <c r="C476" s="275"/>
      <c r="D476" s="272" t="s">
        <v>98</v>
      </c>
      <c r="E476" s="221">
        <f>E477</f>
        <v>6319.18</v>
      </c>
      <c r="F476" s="221">
        <f t="shared" ref="F476:G477" si="261">F477</f>
        <v>1500</v>
      </c>
      <c r="G476" s="221">
        <f t="shared" si="261"/>
        <v>0</v>
      </c>
      <c r="H476" s="221">
        <f t="shared" si="237"/>
        <v>0</v>
      </c>
      <c r="I476" s="221">
        <f t="shared" si="238"/>
        <v>0</v>
      </c>
      <c r="J476" s="104"/>
      <c r="K476" s="104"/>
      <c r="L476" s="104"/>
      <c r="M476" s="104"/>
      <c r="N476" s="104"/>
      <c r="O476" s="104"/>
      <c r="P476" s="104"/>
      <c r="Q476" s="104"/>
      <c r="R476" s="104"/>
      <c r="S476" s="104"/>
      <c r="T476" s="104"/>
      <c r="U476" s="104"/>
      <c r="V476" s="104"/>
      <c r="W476" s="104"/>
      <c r="X476" s="104"/>
      <c r="Y476" s="104"/>
      <c r="Z476" s="104"/>
      <c r="AA476" s="104"/>
      <c r="AB476" s="104"/>
      <c r="AC476" s="104"/>
      <c r="AD476" s="104"/>
      <c r="AE476" s="104"/>
      <c r="AF476" s="104"/>
      <c r="AG476" s="104"/>
      <c r="AH476" s="104"/>
      <c r="AI476" s="104"/>
      <c r="AJ476" s="104"/>
      <c r="AK476" s="104"/>
      <c r="AL476" s="104"/>
      <c r="AM476" s="104"/>
      <c r="AN476" s="104"/>
      <c r="AO476" s="104"/>
      <c r="AP476" s="104"/>
      <c r="AQ476" s="104"/>
      <c r="AR476" s="104"/>
      <c r="AS476" s="104"/>
      <c r="AT476" s="104"/>
      <c r="AU476" s="104"/>
      <c r="AV476" s="104"/>
      <c r="AW476" s="104"/>
      <c r="AX476" s="104"/>
      <c r="AY476" s="104"/>
      <c r="AZ476" s="104"/>
      <c r="BA476" s="104"/>
      <c r="BB476" s="104"/>
      <c r="BC476" s="104"/>
      <c r="BD476" s="104"/>
      <c r="BE476" s="104"/>
      <c r="BF476" s="104"/>
      <c r="BG476" s="104"/>
    </row>
    <row r="477" spans="1:59" hidden="1">
      <c r="A477" s="33">
        <v>343</v>
      </c>
      <c r="B477" s="76"/>
      <c r="C477" s="77"/>
      <c r="D477" s="24" t="s">
        <v>99</v>
      </c>
      <c r="E477" s="10">
        <f>E478</f>
        <v>6319.18</v>
      </c>
      <c r="F477" s="10">
        <f t="shared" si="261"/>
        <v>1500</v>
      </c>
      <c r="G477" s="10">
        <f t="shared" si="261"/>
        <v>0</v>
      </c>
      <c r="H477" s="10">
        <f t="shared" si="237"/>
        <v>0</v>
      </c>
      <c r="I477" s="10">
        <f t="shared" si="238"/>
        <v>0</v>
      </c>
      <c r="J477" s="105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  <c r="AF477" s="105"/>
      <c r="AG477" s="105"/>
      <c r="AH477" s="105"/>
      <c r="AI477" s="105"/>
      <c r="AJ477" s="105"/>
      <c r="AK477" s="105"/>
      <c r="AL477" s="105"/>
      <c r="AM477" s="105"/>
      <c r="AN477" s="105"/>
      <c r="AO477" s="105"/>
      <c r="AP477" s="105"/>
      <c r="AQ477" s="105"/>
      <c r="AR477" s="105"/>
      <c r="AS477" s="105"/>
      <c r="AT477" s="105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</row>
    <row r="478" spans="1:59" hidden="1">
      <c r="A478" s="78">
        <v>3433</v>
      </c>
      <c r="B478" s="79"/>
      <c r="C478" s="80"/>
      <c r="D478" s="25" t="s">
        <v>101</v>
      </c>
      <c r="E478" s="12">
        <v>6319.18</v>
      </c>
      <c r="F478" s="12">
        <v>1500</v>
      </c>
      <c r="G478" s="12">
        <v>0</v>
      </c>
      <c r="H478" s="12">
        <f t="shared" si="237"/>
        <v>0</v>
      </c>
      <c r="I478" s="12">
        <f t="shared" si="238"/>
        <v>0</v>
      </c>
      <c r="J478" s="98"/>
      <c r="K478" s="98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98"/>
      <c r="W478" s="98"/>
      <c r="X478" s="98"/>
      <c r="Y478" s="98"/>
      <c r="Z478" s="98"/>
      <c r="AA478" s="98"/>
      <c r="AB478" s="98"/>
      <c r="AC478" s="98"/>
      <c r="AD478" s="98"/>
      <c r="AE478" s="98"/>
      <c r="AF478" s="98"/>
      <c r="AG478" s="98"/>
      <c r="AH478" s="98"/>
      <c r="AI478" s="98"/>
      <c r="AJ478" s="98"/>
      <c r="AK478" s="98"/>
      <c r="AL478" s="98"/>
      <c r="AM478" s="98"/>
      <c r="AN478" s="98"/>
      <c r="AO478" s="98"/>
      <c r="AP478" s="98"/>
      <c r="AQ478" s="98"/>
      <c r="AR478" s="98"/>
      <c r="AS478" s="98"/>
      <c r="AT478" s="98"/>
      <c r="AU478" s="98"/>
      <c r="AV478" s="98"/>
      <c r="AW478" s="98"/>
      <c r="AX478" s="98"/>
      <c r="AY478" s="98"/>
      <c r="AZ478" s="98"/>
      <c r="BA478" s="98"/>
      <c r="BB478" s="98"/>
      <c r="BC478" s="98"/>
      <c r="BD478" s="98"/>
      <c r="BE478" s="98"/>
      <c r="BF478" s="98"/>
      <c r="BG478" s="98"/>
    </row>
    <row r="479" spans="1:59">
      <c r="A479" s="325" t="s">
        <v>170</v>
      </c>
      <c r="B479" s="325"/>
      <c r="C479" s="325"/>
      <c r="D479" s="71" t="s">
        <v>185</v>
      </c>
      <c r="E479" s="72">
        <f>E481</f>
        <v>23984.799999999999</v>
      </c>
      <c r="F479" s="72">
        <f t="shared" ref="F479:G479" si="262">F481</f>
        <v>27000</v>
      </c>
      <c r="G479" s="72">
        <f t="shared" si="262"/>
        <v>31455</v>
      </c>
      <c r="H479" s="72">
        <f t="shared" si="237"/>
        <v>31455</v>
      </c>
      <c r="I479" s="72">
        <f t="shared" si="238"/>
        <v>31455</v>
      </c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7"/>
      <c r="AV479" s="107"/>
      <c r="AW479" s="107"/>
      <c r="AX479" s="107"/>
      <c r="AY479" s="107"/>
      <c r="AZ479" s="107"/>
      <c r="BA479" s="107"/>
      <c r="BB479" s="107"/>
      <c r="BC479" s="107"/>
      <c r="BD479" s="107"/>
      <c r="BE479" s="107"/>
      <c r="BF479" s="107"/>
      <c r="BG479" s="107"/>
    </row>
    <row r="480" spans="1:59" ht="15" customHeight="1">
      <c r="A480" s="324" t="s">
        <v>179</v>
      </c>
      <c r="B480" s="324"/>
      <c r="C480" s="324"/>
      <c r="D480" s="55" t="s">
        <v>31</v>
      </c>
      <c r="E480" s="14">
        <f>E481</f>
        <v>23984.799999999999</v>
      </c>
      <c r="F480" s="14">
        <f t="shared" ref="F480:G487" si="263">F481</f>
        <v>27000</v>
      </c>
      <c r="G480" s="14">
        <f t="shared" si="263"/>
        <v>31455</v>
      </c>
      <c r="H480" s="14">
        <f t="shared" si="237"/>
        <v>31455</v>
      </c>
      <c r="I480" s="14">
        <f t="shared" si="238"/>
        <v>31455</v>
      </c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  <c r="AA480" s="102"/>
      <c r="AB480" s="102"/>
      <c r="AC480" s="102"/>
      <c r="AD480" s="102"/>
      <c r="AE480" s="102"/>
      <c r="AF480" s="102"/>
      <c r="AG480" s="102"/>
      <c r="AH480" s="102"/>
      <c r="AI480" s="102"/>
      <c r="AJ480" s="102"/>
      <c r="AK480" s="102"/>
      <c r="AL480" s="102"/>
      <c r="AM480" s="102"/>
      <c r="AN480" s="102"/>
      <c r="AO480" s="102"/>
      <c r="AP480" s="102"/>
      <c r="AQ480" s="102"/>
      <c r="AR480" s="102"/>
      <c r="AS480" s="102"/>
      <c r="AT480" s="102"/>
      <c r="AU480" s="102"/>
      <c r="AV480" s="102"/>
      <c r="AW480" s="102"/>
      <c r="AX480" s="102"/>
      <c r="AY480" s="102"/>
      <c r="AZ480" s="102"/>
      <c r="BA480" s="102"/>
      <c r="BB480" s="102"/>
      <c r="BC480" s="102"/>
      <c r="BD480" s="102"/>
      <c r="BE480" s="102"/>
      <c r="BF480" s="102"/>
      <c r="BG480" s="102"/>
    </row>
    <row r="481" spans="1:59" ht="15" customHeight="1">
      <c r="A481" s="73">
        <v>3</v>
      </c>
      <c r="B481" s="64"/>
      <c r="C481" s="65"/>
      <c r="D481" s="56" t="s">
        <v>51</v>
      </c>
      <c r="E481" s="6">
        <f>E482+E487</f>
        <v>23984.799999999999</v>
      </c>
      <c r="F481" s="6">
        <f>F482+F487</f>
        <v>27000</v>
      </c>
      <c r="G481" s="6">
        <f>G482+G487</f>
        <v>31455</v>
      </c>
      <c r="H481" s="6">
        <f>H482+H487</f>
        <v>31455</v>
      </c>
      <c r="I481" s="6">
        <f>I482+I487</f>
        <v>31455</v>
      </c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3"/>
      <c r="AK481" s="103"/>
      <c r="AL481" s="103"/>
      <c r="AM481" s="103"/>
      <c r="AN481" s="103"/>
      <c r="AO481" s="103"/>
      <c r="AP481" s="103"/>
      <c r="AQ481" s="103"/>
      <c r="AR481" s="103"/>
      <c r="AS481" s="103"/>
      <c r="AT481" s="103"/>
      <c r="AU481" s="103"/>
      <c r="AV481" s="103"/>
      <c r="AW481" s="103"/>
      <c r="AX481" s="103"/>
      <c r="AY481" s="103"/>
      <c r="AZ481" s="103"/>
      <c r="BA481" s="103"/>
      <c r="BB481" s="103"/>
      <c r="BC481" s="103"/>
      <c r="BD481" s="103"/>
      <c r="BE481" s="103"/>
      <c r="BF481" s="103"/>
      <c r="BG481" s="103"/>
    </row>
    <row r="482" spans="1:59" s="98" customFormat="1">
      <c r="A482" s="273">
        <v>31</v>
      </c>
      <c r="B482" s="274"/>
      <c r="C482" s="275"/>
      <c r="D482" s="272" t="s">
        <v>52</v>
      </c>
      <c r="E482" s="221">
        <f>E483+E485</f>
        <v>23984.799999999999</v>
      </c>
      <c r="F482" s="221">
        <f t="shared" ref="F482:I482" si="264">F483+F485</f>
        <v>27000</v>
      </c>
      <c r="G482" s="221">
        <f t="shared" si="264"/>
        <v>31455</v>
      </c>
      <c r="H482" s="221">
        <f t="shared" si="264"/>
        <v>31455</v>
      </c>
      <c r="I482" s="221">
        <f t="shared" si="264"/>
        <v>31455</v>
      </c>
      <c r="J482" s="104"/>
      <c r="K482" s="104"/>
      <c r="L482" s="104"/>
      <c r="M482" s="104"/>
      <c r="N482" s="104"/>
      <c r="O482" s="104"/>
      <c r="P482" s="104"/>
      <c r="Q482" s="104"/>
      <c r="R482" s="104"/>
      <c r="S482" s="104"/>
      <c r="T482" s="104"/>
      <c r="U482" s="104"/>
      <c r="V482" s="104"/>
      <c r="W482" s="104"/>
      <c r="X482" s="104"/>
      <c r="Y482" s="104"/>
      <c r="Z482" s="104"/>
      <c r="AA482" s="104"/>
      <c r="AB482" s="104"/>
      <c r="AC482" s="104"/>
      <c r="AD482" s="104"/>
      <c r="AE482" s="104"/>
      <c r="AF482" s="104"/>
      <c r="AG482" s="104"/>
      <c r="AH482" s="104"/>
      <c r="AI482" s="104"/>
      <c r="AJ482" s="104"/>
      <c r="AK482" s="104"/>
      <c r="AL482" s="104"/>
      <c r="AM482" s="104"/>
      <c r="AN482" s="104"/>
      <c r="AO482" s="104"/>
      <c r="AP482" s="104"/>
      <c r="AQ482" s="104"/>
      <c r="AR482" s="104"/>
      <c r="AS482" s="104"/>
      <c r="AT482" s="104"/>
      <c r="AU482" s="104"/>
      <c r="AV482" s="104"/>
      <c r="AW482" s="104"/>
      <c r="AX482" s="104"/>
      <c r="AY482" s="104"/>
      <c r="AZ482" s="104"/>
      <c r="BA482" s="104"/>
      <c r="BB482" s="104"/>
      <c r="BC482" s="104"/>
      <c r="BD482" s="104"/>
      <c r="BE482" s="104"/>
      <c r="BF482" s="104"/>
      <c r="BG482" s="104"/>
    </row>
    <row r="483" spans="1:59" s="98" customFormat="1" hidden="1">
      <c r="A483" s="277">
        <v>311</v>
      </c>
      <c r="B483" s="278"/>
      <c r="C483" s="279"/>
      <c r="D483" s="234" t="s">
        <v>53</v>
      </c>
      <c r="E483" s="223">
        <f>SUM(E484:E484)</f>
        <v>23984.799999999999</v>
      </c>
      <c r="F483" s="223">
        <f>SUM(F484:F484)</f>
        <v>27000</v>
      </c>
      <c r="G483" s="223">
        <f>SUM(G484:G484)</f>
        <v>27000</v>
      </c>
      <c r="H483" s="223">
        <f t="shared" ref="H483:H486" si="265">G483</f>
        <v>27000</v>
      </c>
      <c r="I483" s="223">
        <f t="shared" ref="I483:I486" si="266">G483</f>
        <v>27000</v>
      </c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  <c r="AH483" s="105"/>
      <c r="AI483" s="105"/>
      <c r="AJ483" s="105"/>
      <c r="AK483" s="105"/>
      <c r="AL483" s="105"/>
      <c r="AM483" s="105"/>
      <c r="AN483" s="105"/>
      <c r="AO483" s="105"/>
      <c r="AP483" s="105"/>
      <c r="AQ483" s="105"/>
      <c r="AR483" s="105"/>
      <c r="AS483" s="105"/>
      <c r="AT483" s="105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</row>
    <row r="484" spans="1:59" s="98" customFormat="1" hidden="1">
      <c r="A484" s="280">
        <v>3111</v>
      </c>
      <c r="B484" s="281"/>
      <c r="C484" s="282"/>
      <c r="D484" s="235" t="s">
        <v>54</v>
      </c>
      <c r="E484" s="226">
        <v>23984.799999999999</v>
      </c>
      <c r="F484" s="226">
        <v>27000</v>
      </c>
      <c r="G484" s="226">
        <v>27000</v>
      </c>
      <c r="H484" s="226">
        <f t="shared" si="265"/>
        <v>27000</v>
      </c>
      <c r="I484" s="226">
        <f t="shared" si="266"/>
        <v>27000</v>
      </c>
    </row>
    <row r="485" spans="1:59" s="98" customFormat="1" hidden="1">
      <c r="A485" s="277">
        <v>313</v>
      </c>
      <c r="B485" s="278"/>
      <c r="C485" s="279"/>
      <c r="D485" s="234" t="s">
        <v>56</v>
      </c>
      <c r="E485" s="223">
        <f>SUM(E486:E486)</f>
        <v>0</v>
      </c>
      <c r="F485" s="223">
        <f>SUM(F486:F486)</f>
        <v>0</v>
      </c>
      <c r="G485" s="223">
        <f>SUM(G486:G486)</f>
        <v>4455</v>
      </c>
      <c r="H485" s="223">
        <f t="shared" si="265"/>
        <v>4455</v>
      </c>
      <c r="I485" s="223">
        <f t="shared" si="266"/>
        <v>4455</v>
      </c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  <c r="AF485" s="105"/>
      <c r="AG485" s="105"/>
      <c r="AH485" s="105"/>
      <c r="AI485" s="105"/>
      <c r="AJ485" s="105"/>
      <c r="AK485" s="105"/>
      <c r="AL485" s="105"/>
      <c r="AM485" s="105"/>
      <c r="AN485" s="105"/>
      <c r="AO485" s="105"/>
      <c r="AP485" s="105"/>
      <c r="AQ485" s="105"/>
      <c r="AR485" s="105"/>
      <c r="AS485" s="105"/>
      <c r="AT485" s="105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</row>
    <row r="486" spans="1:59" s="98" customFormat="1" ht="26.25" hidden="1">
      <c r="A486" s="280">
        <v>3132</v>
      </c>
      <c r="B486" s="281"/>
      <c r="C486" s="282"/>
      <c r="D486" s="235" t="s">
        <v>57</v>
      </c>
      <c r="E486" s="226">
        <v>0</v>
      </c>
      <c r="F486" s="226">
        <v>0</v>
      </c>
      <c r="G486" s="226">
        <v>4455</v>
      </c>
      <c r="H486" s="226">
        <f t="shared" si="265"/>
        <v>4455</v>
      </c>
      <c r="I486" s="226">
        <f t="shared" si="266"/>
        <v>4455</v>
      </c>
    </row>
    <row r="487" spans="1:59" s="98" customFormat="1" ht="15" customHeight="1">
      <c r="A487" s="273">
        <v>32</v>
      </c>
      <c r="B487" s="270"/>
      <c r="C487" s="271"/>
      <c r="D487" s="237" t="s">
        <v>61</v>
      </c>
      <c r="E487" s="221">
        <f>E488</f>
        <v>0</v>
      </c>
      <c r="F487" s="221">
        <f t="shared" si="263"/>
        <v>0</v>
      </c>
      <c r="G487" s="221">
        <f t="shared" si="263"/>
        <v>0</v>
      </c>
      <c r="H487" s="221">
        <f t="shared" si="237"/>
        <v>0</v>
      </c>
      <c r="I487" s="221">
        <f t="shared" si="238"/>
        <v>0</v>
      </c>
      <c r="J487" s="104"/>
      <c r="K487" s="104"/>
      <c r="L487" s="104"/>
      <c r="M487" s="104"/>
      <c r="N487" s="104"/>
      <c r="O487" s="104"/>
      <c r="P487" s="104"/>
      <c r="Q487" s="104"/>
      <c r="R487" s="104"/>
      <c r="S487" s="104"/>
      <c r="T487" s="104"/>
      <c r="U487" s="104"/>
      <c r="V487" s="104"/>
      <c r="W487" s="104"/>
      <c r="X487" s="104"/>
      <c r="Y487" s="104"/>
      <c r="Z487" s="104"/>
      <c r="AA487" s="104"/>
      <c r="AB487" s="104"/>
      <c r="AC487" s="104"/>
      <c r="AD487" s="104"/>
      <c r="AE487" s="104"/>
      <c r="AF487" s="104"/>
      <c r="AG487" s="104"/>
      <c r="AH487" s="104"/>
      <c r="AI487" s="104"/>
      <c r="AJ487" s="104"/>
      <c r="AK487" s="104"/>
      <c r="AL487" s="104"/>
      <c r="AM487" s="104"/>
      <c r="AN487" s="104"/>
      <c r="AO487" s="104"/>
      <c r="AP487" s="104"/>
      <c r="AQ487" s="104"/>
      <c r="AR487" s="104"/>
      <c r="AS487" s="104"/>
      <c r="AT487" s="104"/>
      <c r="AU487" s="104"/>
      <c r="AV487" s="104"/>
      <c r="AW487" s="104"/>
      <c r="AX487" s="104"/>
      <c r="AY487" s="104"/>
      <c r="AZ487" s="104"/>
      <c r="BA487" s="104"/>
      <c r="BB487" s="104"/>
      <c r="BC487" s="104"/>
      <c r="BD487" s="104"/>
      <c r="BE487" s="104"/>
      <c r="BF487" s="104"/>
      <c r="BG487" s="104"/>
    </row>
    <row r="488" spans="1:59" hidden="1">
      <c r="A488" s="33">
        <v>323</v>
      </c>
      <c r="B488" s="76"/>
      <c r="C488" s="77"/>
      <c r="D488" s="27" t="s">
        <v>74</v>
      </c>
      <c r="E488" s="10">
        <f>SUM(E489:E491)</f>
        <v>0</v>
      </c>
      <c r="F488" s="10">
        <f t="shared" ref="F488:G488" si="267">SUM(F489:F491)</f>
        <v>0</v>
      </c>
      <c r="G488" s="10">
        <f t="shared" si="267"/>
        <v>0</v>
      </c>
      <c r="H488" s="10">
        <f t="shared" si="237"/>
        <v>0</v>
      </c>
      <c r="I488" s="10">
        <f t="shared" si="238"/>
        <v>0</v>
      </c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  <c r="AA488" s="105"/>
      <c r="AB488" s="105"/>
      <c r="AC488" s="105"/>
      <c r="AD488" s="105"/>
      <c r="AE488" s="105"/>
      <c r="AF488" s="105"/>
      <c r="AG488" s="105"/>
      <c r="AH488" s="105"/>
      <c r="AI488" s="105"/>
      <c r="AJ488" s="105"/>
      <c r="AK488" s="105"/>
      <c r="AL488" s="105"/>
      <c r="AM488" s="105"/>
      <c r="AN488" s="105"/>
      <c r="AO488" s="105"/>
      <c r="AP488" s="105"/>
      <c r="AQ488" s="105"/>
      <c r="AR488" s="105"/>
      <c r="AS488" s="105"/>
      <c r="AT488" s="105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</row>
    <row r="489" spans="1:59" ht="24" hidden="1">
      <c r="A489" s="78">
        <v>3232</v>
      </c>
      <c r="B489" s="79"/>
      <c r="C489" s="80"/>
      <c r="D489" s="28" t="s">
        <v>76</v>
      </c>
      <c r="E489" s="12">
        <v>0</v>
      </c>
      <c r="F489" s="12">
        <v>0</v>
      </c>
      <c r="G489" s="12">
        <v>0</v>
      </c>
      <c r="H489" s="12">
        <f t="shared" si="237"/>
        <v>0</v>
      </c>
      <c r="I489" s="12">
        <f t="shared" si="238"/>
        <v>0</v>
      </c>
      <c r="J489" s="98"/>
      <c r="K489" s="98"/>
      <c r="L489" s="98"/>
      <c r="M489" s="98"/>
      <c r="N489" s="98"/>
      <c r="O489" s="98"/>
      <c r="P489" s="98"/>
      <c r="Q489" s="98"/>
      <c r="R489" s="98"/>
      <c r="S489" s="98"/>
      <c r="T489" s="98"/>
      <c r="U489" s="98"/>
      <c r="V489" s="98"/>
      <c r="W489" s="98"/>
      <c r="X489" s="98"/>
      <c r="Y489" s="98"/>
      <c r="Z489" s="98"/>
      <c r="AA489" s="98"/>
      <c r="AB489" s="98"/>
      <c r="AC489" s="98"/>
      <c r="AD489" s="98"/>
      <c r="AE489" s="98"/>
      <c r="AF489" s="98"/>
      <c r="AG489" s="98"/>
      <c r="AH489" s="98"/>
      <c r="AI489" s="98"/>
      <c r="AJ489" s="98"/>
      <c r="AK489" s="98"/>
      <c r="AL489" s="98"/>
      <c r="AM489" s="98"/>
      <c r="AN489" s="98"/>
      <c r="AO489" s="98"/>
      <c r="AP489" s="98"/>
      <c r="AQ489" s="98"/>
      <c r="AR489" s="98"/>
      <c r="AS489" s="98"/>
      <c r="AT489" s="98"/>
      <c r="AU489" s="98"/>
      <c r="AV489" s="98"/>
      <c r="AW489" s="98"/>
      <c r="AX489" s="98"/>
      <c r="AY489" s="98"/>
      <c r="AZ489" s="98"/>
      <c r="BA489" s="98"/>
      <c r="BB489" s="98"/>
      <c r="BC489" s="98"/>
      <c r="BD489" s="98"/>
      <c r="BE489" s="98"/>
      <c r="BF489" s="98"/>
      <c r="BG489" s="98"/>
    </row>
    <row r="490" spans="1:59" hidden="1">
      <c r="A490" s="78">
        <v>3233</v>
      </c>
      <c r="B490" s="79"/>
      <c r="C490" s="80"/>
      <c r="D490" s="28" t="s">
        <v>77</v>
      </c>
      <c r="E490" s="12">
        <v>0</v>
      </c>
      <c r="F490" s="12">
        <v>0</v>
      </c>
      <c r="G490" s="12">
        <v>0</v>
      </c>
      <c r="H490" s="12">
        <f t="shared" si="237"/>
        <v>0</v>
      </c>
      <c r="I490" s="12">
        <f t="shared" si="238"/>
        <v>0</v>
      </c>
      <c r="J490" s="98"/>
      <c r="K490" s="98"/>
      <c r="L490" s="98"/>
      <c r="M490" s="98"/>
      <c r="N490" s="98"/>
      <c r="O490" s="98"/>
      <c r="P490" s="98"/>
      <c r="Q490" s="98"/>
      <c r="R490" s="98"/>
      <c r="S490" s="98"/>
      <c r="T490" s="98"/>
      <c r="U490" s="98"/>
      <c r="V490" s="98"/>
      <c r="W490" s="98"/>
      <c r="X490" s="98"/>
      <c r="Y490" s="98"/>
      <c r="Z490" s="98"/>
      <c r="AA490" s="98"/>
      <c r="AB490" s="98"/>
      <c r="AC490" s="98"/>
      <c r="AD490" s="98"/>
      <c r="AE490" s="98"/>
      <c r="AF490" s="98"/>
      <c r="AG490" s="98"/>
      <c r="AH490" s="98"/>
      <c r="AI490" s="98"/>
      <c r="AJ490" s="98"/>
      <c r="AK490" s="98"/>
      <c r="AL490" s="98"/>
      <c r="AM490" s="98"/>
      <c r="AN490" s="98"/>
      <c r="AO490" s="98"/>
      <c r="AP490" s="98"/>
      <c r="AQ490" s="98"/>
      <c r="AR490" s="98"/>
      <c r="AS490" s="98"/>
      <c r="AT490" s="98"/>
      <c r="AU490" s="98"/>
      <c r="AV490" s="98"/>
      <c r="AW490" s="98"/>
      <c r="AX490" s="98"/>
      <c r="AY490" s="98"/>
      <c r="AZ490" s="98"/>
      <c r="BA490" s="98"/>
      <c r="BB490" s="98"/>
      <c r="BC490" s="98"/>
      <c r="BD490" s="98"/>
      <c r="BE490" s="98"/>
      <c r="BF490" s="98"/>
      <c r="BG490" s="98"/>
    </row>
    <row r="491" spans="1:59" hidden="1">
      <c r="A491" s="78">
        <v>3237</v>
      </c>
      <c r="B491" s="79"/>
      <c r="C491" s="80"/>
      <c r="D491" s="28" t="s">
        <v>81</v>
      </c>
      <c r="E491" s="12">
        <v>0</v>
      </c>
      <c r="F491" s="12">
        <v>0</v>
      </c>
      <c r="G491" s="12">
        <v>0</v>
      </c>
      <c r="H491" s="12">
        <f t="shared" si="237"/>
        <v>0</v>
      </c>
      <c r="I491" s="12">
        <f t="shared" si="238"/>
        <v>0</v>
      </c>
      <c r="J491" s="98"/>
      <c r="K491" s="98"/>
      <c r="L491" s="98"/>
      <c r="M491" s="98"/>
      <c r="N491" s="98"/>
      <c r="O491" s="98"/>
      <c r="P491" s="98"/>
      <c r="Q491" s="98"/>
      <c r="R491" s="98"/>
      <c r="S491" s="98"/>
      <c r="T491" s="98"/>
      <c r="U491" s="98"/>
      <c r="V491" s="98"/>
      <c r="W491" s="98"/>
      <c r="X491" s="98"/>
      <c r="Y491" s="98"/>
      <c r="Z491" s="98"/>
      <c r="AA491" s="98"/>
      <c r="AB491" s="98"/>
      <c r="AC491" s="98"/>
      <c r="AD491" s="98"/>
      <c r="AE491" s="98"/>
      <c r="AF491" s="98"/>
      <c r="AG491" s="98"/>
      <c r="AH491" s="98"/>
      <c r="AI491" s="98"/>
      <c r="AJ491" s="98"/>
      <c r="AK491" s="98"/>
      <c r="AL491" s="98"/>
      <c r="AM491" s="98"/>
      <c r="AN491" s="98"/>
      <c r="AO491" s="98"/>
      <c r="AP491" s="98"/>
      <c r="AQ491" s="98"/>
      <c r="AR491" s="98"/>
      <c r="AS491" s="98"/>
      <c r="AT491" s="98"/>
      <c r="AU491" s="98"/>
      <c r="AV491" s="98"/>
      <c r="AW491" s="98"/>
      <c r="AX491" s="98"/>
      <c r="AY491" s="98"/>
      <c r="AZ491" s="98"/>
      <c r="BA491" s="98"/>
      <c r="BB491" s="98"/>
      <c r="BC491" s="98"/>
      <c r="BD491" s="98"/>
      <c r="BE491" s="98"/>
      <c r="BF491" s="98"/>
      <c r="BG491" s="98"/>
    </row>
    <row r="492" spans="1:59">
      <c r="A492" s="325" t="s">
        <v>151</v>
      </c>
      <c r="B492" s="325"/>
      <c r="C492" s="325"/>
      <c r="D492" s="71" t="s">
        <v>152</v>
      </c>
      <c r="E492" s="72">
        <f>E493</f>
        <v>920</v>
      </c>
      <c r="F492" s="72">
        <f t="shared" ref="F492:I492" si="268">F493</f>
        <v>1610</v>
      </c>
      <c r="G492" s="72">
        <f t="shared" si="268"/>
        <v>1715</v>
      </c>
      <c r="H492" s="72">
        <f t="shared" si="268"/>
        <v>1715</v>
      </c>
      <c r="I492" s="72">
        <f t="shared" si="268"/>
        <v>1715</v>
      </c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7"/>
      <c r="AV492" s="107"/>
      <c r="AW492" s="107"/>
      <c r="AX492" s="107"/>
      <c r="AY492" s="107"/>
      <c r="AZ492" s="107"/>
      <c r="BA492" s="107"/>
      <c r="BB492" s="107"/>
      <c r="BC492" s="107"/>
      <c r="BD492" s="107"/>
      <c r="BE492" s="107"/>
      <c r="BF492" s="107"/>
      <c r="BG492" s="107"/>
    </row>
    <row r="493" spans="1:59" ht="15" customHeight="1">
      <c r="A493" s="324" t="s">
        <v>181</v>
      </c>
      <c r="B493" s="324"/>
      <c r="C493" s="324"/>
      <c r="D493" s="89" t="s">
        <v>24</v>
      </c>
      <c r="E493" s="14">
        <f>E494+E509</f>
        <v>920</v>
      </c>
      <c r="F493" s="14">
        <f t="shared" ref="F493:I493" si="269">F494+F509</f>
        <v>1610</v>
      </c>
      <c r="G493" s="14">
        <f t="shared" si="269"/>
        <v>1715</v>
      </c>
      <c r="H493" s="14">
        <f t="shared" si="269"/>
        <v>1715</v>
      </c>
      <c r="I493" s="14">
        <f t="shared" si="269"/>
        <v>1715</v>
      </c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  <c r="Z493" s="102"/>
      <c r="AA493" s="102"/>
      <c r="AB493" s="102"/>
      <c r="AC493" s="102"/>
      <c r="AD493" s="102"/>
      <c r="AE493" s="102"/>
      <c r="AF493" s="102"/>
      <c r="AG493" s="102"/>
      <c r="AH493" s="102"/>
      <c r="AI493" s="102"/>
      <c r="AJ493" s="102"/>
      <c r="AK493" s="102"/>
      <c r="AL493" s="102"/>
      <c r="AM493" s="102"/>
      <c r="AN493" s="102"/>
      <c r="AO493" s="102"/>
      <c r="AP493" s="102"/>
      <c r="AQ493" s="102"/>
      <c r="AR493" s="102"/>
      <c r="AS493" s="102"/>
      <c r="AT493" s="102"/>
      <c r="AU493" s="102"/>
      <c r="AV493" s="102"/>
      <c r="AW493" s="102"/>
      <c r="AX493" s="102"/>
      <c r="AY493" s="102"/>
      <c r="AZ493" s="102"/>
      <c r="BA493" s="102"/>
      <c r="BB493" s="102"/>
      <c r="BC493" s="102"/>
      <c r="BD493" s="102"/>
      <c r="BE493" s="102"/>
      <c r="BF493" s="102"/>
      <c r="BG493" s="102"/>
    </row>
    <row r="494" spans="1:59">
      <c r="A494" s="73">
        <v>3</v>
      </c>
      <c r="B494" s="74"/>
      <c r="C494" s="75"/>
      <c r="D494" s="56" t="s">
        <v>51</v>
      </c>
      <c r="E494" s="6">
        <f>E495</f>
        <v>690</v>
      </c>
      <c r="F494" s="6">
        <f t="shared" ref="F494:G494" si="270">F495</f>
        <v>1610</v>
      </c>
      <c r="G494" s="6">
        <f t="shared" si="270"/>
        <v>1715</v>
      </c>
      <c r="H494" s="6">
        <f t="shared" si="237"/>
        <v>1715</v>
      </c>
      <c r="I494" s="6">
        <f t="shared" si="238"/>
        <v>1715</v>
      </c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3"/>
      <c r="AK494" s="103"/>
      <c r="AL494" s="103"/>
      <c r="AM494" s="103"/>
      <c r="AN494" s="103"/>
      <c r="AO494" s="103"/>
      <c r="AP494" s="103"/>
      <c r="AQ494" s="103"/>
      <c r="AR494" s="103"/>
      <c r="AS494" s="103"/>
      <c r="AT494" s="103"/>
      <c r="AU494" s="103"/>
      <c r="AV494" s="103"/>
      <c r="AW494" s="103"/>
      <c r="AX494" s="103"/>
      <c r="AY494" s="103"/>
      <c r="AZ494" s="103"/>
      <c r="BA494" s="103"/>
      <c r="BB494" s="103"/>
      <c r="BC494" s="103"/>
      <c r="BD494" s="103"/>
      <c r="BE494" s="103"/>
      <c r="BF494" s="103"/>
      <c r="BG494" s="103"/>
    </row>
    <row r="495" spans="1:59" s="98" customFormat="1">
      <c r="A495" s="273">
        <v>32</v>
      </c>
      <c r="B495" s="274"/>
      <c r="C495" s="275"/>
      <c r="D495" s="237" t="s">
        <v>61</v>
      </c>
      <c r="E495" s="221">
        <f>E496+E500+E506+E504</f>
        <v>690</v>
      </c>
      <c r="F495" s="221">
        <f t="shared" ref="F495:I495" si="271">F496+F500+F506+F504</f>
        <v>1610</v>
      </c>
      <c r="G495" s="221">
        <f t="shared" si="271"/>
        <v>1715</v>
      </c>
      <c r="H495" s="221">
        <f t="shared" si="271"/>
        <v>1715</v>
      </c>
      <c r="I495" s="221">
        <f t="shared" si="271"/>
        <v>1715</v>
      </c>
      <c r="J495" s="104"/>
      <c r="K495" s="104"/>
      <c r="L495" s="104"/>
      <c r="M495" s="104"/>
      <c r="N495" s="104"/>
      <c r="O495" s="104"/>
      <c r="P495" s="104"/>
      <c r="Q495" s="104"/>
      <c r="R495" s="104"/>
      <c r="S495" s="104"/>
      <c r="T495" s="104"/>
      <c r="U495" s="104"/>
      <c r="V495" s="104"/>
      <c r="W495" s="104"/>
      <c r="X495" s="104"/>
      <c r="Y495" s="104"/>
      <c r="Z495" s="104"/>
      <c r="AA495" s="104"/>
      <c r="AB495" s="104"/>
      <c r="AC495" s="104"/>
      <c r="AD495" s="104"/>
      <c r="AE495" s="104"/>
      <c r="AF495" s="104"/>
      <c r="AG495" s="104"/>
      <c r="AH495" s="104"/>
      <c r="AI495" s="104"/>
      <c r="AJ495" s="104"/>
      <c r="AK495" s="104"/>
      <c r="AL495" s="104"/>
      <c r="AM495" s="104"/>
      <c r="AN495" s="104"/>
      <c r="AO495" s="104"/>
      <c r="AP495" s="104"/>
      <c r="AQ495" s="104"/>
      <c r="AR495" s="104"/>
      <c r="AS495" s="104"/>
      <c r="AT495" s="104"/>
      <c r="AU495" s="104"/>
      <c r="AV495" s="104"/>
      <c r="AW495" s="104"/>
      <c r="AX495" s="104"/>
      <c r="AY495" s="104"/>
      <c r="AZ495" s="104"/>
      <c r="BA495" s="104"/>
      <c r="BB495" s="104"/>
      <c r="BC495" s="104"/>
      <c r="BD495" s="104"/>
      <c r="BE495" s="104"/>
      <c r="BF495" s="104"/>
      <c r="BG495" s="104"/>
    </row>
    <row r="496" spans="1:59" hidden="1">
      <c r="A496" s="33">
        <v>321</v>
      </c>
      <c r="B496" s="76"/>
      <c r="C496" s="77"/>
      <c r="D496" s="34" t="s">
        <v>62</v>
      </c>
      <c r="E496" s="10">
        <f>SUM(E497:E499)</f>
        <v>37.979999999999997</v>
      </c>
      <c r="F496" s="10">
        <f t="shared" ref="F496:G496" si="272">SUM(F497:F499)</f>
        <v>0</v>
      </c>
      <c r="G496" s="10">
        <f t="shared" si="272"/>
        <v>100</v>
      </c>
      <c r="H496" s="10">
        <f t="shared" si="237"/>
        <v>100</v>
      </c>
      <c r="I496" s="10">
        <f t="shared" si="238"/>
        <v>100</v>
      </c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  <c r="AH496" s="105"/>
      <c r="AI496" s="105"/>
      <c r="AJ496" s="105"/>
      <c r="AK496" s="105"/>
      <c r="AL496" s="105"/>
      <c r="AM496" s="105"/>
      <c r="AN496" s="105"/>
      <c r="AO496" s="105"/>
      <c r="AP496" s="105"/>
      <c r="AQ496" s="105"/>
      <c r="AR496" s="105"/>
      <c r="AS496" s="105"/>
      <c r="AT496" s="105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</row>
    <row r="497" spans="1:59" hidden="1">
      <c r="A497" s="78">
        <v>3211</v>
      </c>
      <c r="B497" s="79"/>
      <c r="C497" s="80"/>
      <c r="D497" s="35" t="s">
        <v>63</v>
      </c>
      <c r="E497" s="12">
        <v>37.979999999999997</v>
      </c>
      <c r="F497" s="12">
        <v>0</v>
      </c>
      <c r="G497" s="12">
        <v>100</v>
      </c>
      <c r="H497" s="12">
        <f t="shared" si="237"/>
        <v>100</v>
      </c>
      <c r="I497" s="12">
        <f t="shared" si="238"/>
        <v>100</v>
      </c>
      <c r="J497" s="98"/>
      <c r="K497" s="98"/>
      <c r="L497" s="98"/>
      <c r="M497" s="98"/>
      <c r="N497" s="98"/>
      <c r="O497" s="98"/>
      <c r="P497" s="98"/>
      <c r="Q497" s="98"/>
      <c r="R497" s="98"/>
      <c r="S497" s="98"/>
      <c r="T497" s="98"/>
      <c r="U497" s="98"/>
      <c r="V497" s="98"/>
      <c r="W497" s="98"/>
      <c r="X497" s="98"/>
      <c r="Y497" s="98"/>
      <c r="Z497" s="98"/>
      <c r="AA497" s="98"/>
      <c r="AB497" s="98"/>
      <c r="AC497" s="98"/>
      <c r="AD497" s="98"/>
      <c r="AE497" s="98"/>
      <c r="AF497" s="98"/>
      <c r="AG497" s="98"/>
      <c r="AH497" s="98"/>
      <c r="AI497" s="98"/>
      <c r="AJ497" s="98"/>
      <c r="AK497" s="98"/>
      <c r="AL497" s="98"/>
      <c r="AM497" s="98"/>
      <c r="AN497" s="98"/>
      <c r="AO497" s="98"/>
      <c r="AP497" s="98"/>
      <c r="AQ497" s="98"/>
      <c r="AR497" s="98"/>
      <c r="AS497" s="98"/>
      <c r="AT497" s="98"/>
      <c r="AU497" s="98"/>
      <c r="AV497" s="98"/>
      <c r="AW497" s="98"/>
      <c r="AX497" s="98"/>
      <c r="AY497" s="98"/>
      <c r="AZ497" s="98"/>
      <c r="BA497" s="98"/>
      <c r="BB497" s="98"/>
      <c r="BC497" s="98"/>
      <c r="BD497" s="98"/>
      <c r="BE497" s="98"/>
      <c r="BF497" s="98"/>
      <c r="BG497" s="98"/>
    </row>
    <row r="498" spans="1:59" hidden="1">
      <c r="A498" s="78">
        <v>3213</v>
      </c>
      <c r="B498" s="79"/>
      <c r="C498" s="80"/>
      <c r="D498" s="35" t="s">
        <v>65</v>
      </c>
      <c r="E498" s="12">
        <v>0</v>
      </c>
      <c r="F498" s="12">
        <v>0</v>
      </c>
      <c r="G498" s="12">
        <v>0</v>
      </c>
      <c r="H498" s="12">
        <f t="shared" si="237"/>
        <v>0</v>
      </c>
      <c r="I498" s="12">
        <f t="shared" si="238"/>
        <v>0</v>
      </c>
      <c r="J498" s="98"/>
      <c r="K498" s="98"/>
      <c r="L498" s="98"/>
      <c r="M498" s="98"/>
      <c r="N498" s="98"/>
      <c r="O498" s="98"/>
      <c r="P498" s="98"/>
      <c r="Q498" s="98"/>
      <c r="R498" s="98"/>
      <c r="S498" s="98"/>
      <c r="T498" s="98"/>
      <c r="U498" s="98"/>
      <c r="V498" s="98"/>
      <c r="W498" s="98"/>
      <c r="X498" s="98"/>
      <c r="Y498" s="98"/>
      <c r="Z498" s="98"/>
      <c r="AA498" s="98"/>
      <c r="AB498" s="98"/>
      <c r="AC498" s="98"/>
      <c r="AD498" s="98"/>
      <c r="AE498" s="98"/>
      <c r="AF498" s="98"/>
      <c r="AG498" s="98"/>
      <c r="AH498" s="98"/>
      <c r="AI498" s="98"/>
      <c r="AJ498" s="98"/>
      <c r="AK498" s="98"/>
      <c r="AL498" s="98"/>
      <c r="AM498" s="98"/>
      <c r="AN498" s="98"/>
      <c r="AO498" s="98"/>
      <c r="AP498" s="98"/>
      <c r="AQ498" s="98"/>
      <c r="AR498" s="98"/>
      <c r="AS498" s="98"/>
      <c r="AT498" s="98"/>
      <c r="AU498" s="98"/>
      <c r="AV498" s="98"/>
      <c r="AW498" s="98"/>
      <c r="AX498" s="98"/>
      <c r="AY498" s="98"/>
      <c r="AZ498" s="98"/>
      <c r="BA498" s="98"/>
      <c r="BB498" s="98"/>
      <c r="BC498" s="98"/>
      <c r="BD498" s="98"/>
      <c r="BE498" s="98"/>
      <c r="BF498" s="98"/>
      <c r="BG498" s="98"/>
    </row>
    <row r="499" spans="1:59" ht="25.5" hidden="1">
      <c r="A499" s="78">
        <v>3214</v>
      </c>
      <c r="B499" s="79"/>
      <c r="C499" s="80"/>
      <c r="D499" s="35" t="s">
        <v>66</v>
      </c>
      <c r="E499" s="12">
        <v>0</v>
      </c>
      <c r="F499" s="12">
        <v>0</v>
      </c>
      <c r="G499" s="12">
        <v>0</v>
      </c>
      <c r="H499" s="12">
        <f t="shared" si="237"/>
        <v>0</v>
      </c>
      <c r="I499" s="12">
        <f t="shared" si="238"/>
        <v>0</v>
      </c>
      <c r="J499" s="98"/>
      <c r="K499" s="98"/>
      <c r="L499" s="98"/>
      <c r="M499" s="98"/>
      <c r="N499" s="98"/>
      <c r="O499" s="98"/>
      <c r="P499" s="98"/>
      <c r="Q499" s="98"/>
      <c r="R499" s="98"/>
      <c r="S499" s="98"/>
      <c r="T499" s="98"/>
      <c r="U499" s="98"/>
      <c r="V499" s="98"/>
      <c r="W499" s="98"/>
      <c r="X499" s="98"/>
      <c r="Y499" s="98"/>
      <c r="Z499" s="98"/>
      <c r="AA499" s="98"/>
      <c r="AB499" s="98"/>
      <c r="AC499" s="98"/>
      <c r="AD499" s="98"/>
      <c r="AE499" s="98"/>
      <c r="AF499" s="98"/>
      <c r="AG499" s="98"/>
      <c r="AH499" s="98"/>
      <c r="AI499" s="98"/>
      <c r="AJ499" s="98"/>
      <c r="AK499" s="98"/>
      <c r="AL499" s="98"/>
      <c r="AM499" s="98"/>
      <c r="AN499" s="98"/>
      <c r="AO499" s="98"/>
      <c r="AP499" s="98"/>
      <c r="AQ499" s="98"/>
      <c r="AR499" s="98"/>
      <c r="AS499" s="98"/>
      <c r="AT499" s="98"/>
      <c r="AU499" s="98"/>
      <c r="AV499" s="98"/>
      <c r="AW499" s="98"/>
      <c r="AX499" s="98"/>
      <c r="AY499" s="98"/>
      <c r="AZ499" s="98"/>
      <c r="BA499" s="98"/>
      <c r="BB499" s="98"/>
      <c r="BC499" s="98"/>
      <c r="BD499" s="98"/>
      <c r="BE499" s="98"/>
      <c r="BF499" s="98"/>
      <c r="BG499" s="98"/>
    </row>
    <row r="500" spans="1:59" hidden="1">
      <c r="A500" s="33">
        <v>322</v>
      </c>
      <c r="B500" s="76"/>
      <c r="C500" s="77"/>
      <c r="D500" s="34" t="s">
        <v>67</v>
      </c>
      <c r="E500" s="10">
        <f>SUM(E501:E503)</f>
        <v>0</v>
      </c>
      <c r="F500" s="10">
        <f t="shared" ref="F500:I500" si="273">SUM(F501:F503)</f>
        <v>0</v>
      </c>
      <c r="G500" s="10">
        <f t="shared" si="273"/>
        <v>0</v>
      </c>
      <c r="H500" s="10">
        <f t="shared" si="273"/>
        <v>0</v>
      </c>
      <c r="I500" s="10">
        <f t="shared" si="273"/>
        <v>0</v>
      </c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  <c r="AF500" s="105"/>
      <c r="AG500" s="105"/>
      <c r="AH500" s="105"/>
      <c r="AI500" s="105"/>
      <c r="AJ500" s="105"/>
      <c r="AK500" s="105"/>
      <c r="AL500" s="105"/>
      <c r="AM500" s="105"/>
      <c r="AN500" s="105"/>
      <c r="AO500" s="105"/>
      <c r="AP500" s="105"/>
      <c r="AQ500" s="105"/>
      <c r="AR500" s="105"/>
      <c r="AS500" s="105"/>
      <c r="AT500" s="105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</row>
    <row r="501" spans="1:59" hidden="1">
      <c r="A501" s="78">
        <v>3221</v>
      </c>
      <c r="B501" s="79"/>
      <c r="C501" s="80"/>
      <c r="D501" s="35" t="s">
        <v>90</v>
      </c>
      <c r="E501" s="12">
        <v>0</v>
      </c>
      <c r="F501" s="12">
        <v>0</v>
      </c>
      <c r="G501" s="12">
        <v>0</v>
      </c>
      <c r="H501" s="12">
        <f t="shared" si="237"/>
        <v>0</v>
      </c>
      <c r="I501" s="12">
        <f t="shared" si="238"/>
        <v>0</v>
      </c>
      <c r="J501" s="98"/>
      <c r="K501" s="98"/>
      <c r="L501" s="98"/>
      <c r="M501" s="98"/>
      <c r="N501" s="98"/>
      <c r="O501" s="98"/>
      <c r="P501" s="98"/>
      <c r="Q501" s="98"/>
      <c r="R501" s="98"/>
      <c r="S501" s="98"/>
      <c r="T501" s="98"/>
      <c r="U501" s="98"/>
      <c r="V501" s="98"/>
      <c r="W501" s="98"/>
      <c r="X501" s="98"/>
      <c r="Y501" s="98"/>
      <c r="Z501" s="98"/>
      <c r="AA501" s="98"/>
      <c r="AB501" s="98"/>
      <c r="AC501" s="98"/>
      <c r="AD501" s="98"/>
      <c r="AE501" s="98"/>
      <c r="AF501" s="98"/>
      <c r="AG501" s="98"/>
      <c r="AH501" s="98"/>
      <c r="AI501" s="98"/>
      <c r="AJ501" s="98"/>
      <c r="AK501" s="98"/>
      <c r="AL501" s="98"/>
      <c r="AM501" s="98"/>
      <c r="AN501" s="98"/>
      <c r="AO501" s="98"/>
      <c r="AP501" s="98"/>
      <c r="AQ501" s="98"/>
      <c r="AR501" s="98"/>
      <c r="AS501" s="98"/>
      <c r="AT501" s="98"/>
      <c r="AU501" s="98"/>
      <c r="AV501" s="98"/>
      <c r="AW501" s="98"/>
      <c r="AX501" s="98"/>
      <c r="AY501" s="98"/>
      <c r="AZ501" s="98"/>
      <c r="BA501" s="98"/>
      <c r="BB501" s="98"/>
      <c r="BC501" s="98"/>
      <c r="BD501" s="98"/>
      <c r="BE501" s="98"/>
      <c r="BF501" s="98"/>
      <c r="BG501" s="98"/>
    </row>
    <row r="502" spans="1:59" hidden="1">
      <c r="A502" s="78">
        <v>3222</v>
      </c>
      <c r="B502" s="79"/>
      <c r="C502" s="80"/>
      <c r="D502" s="35" t="s">
        <v>69</v>
      </c>
      <c r="E502" s="12">
        <v>0</v>
      </c>
      <c r="F502" s="12">
        <v>0</v>
      </c>
      <c r="G502" s="12">
        <v>0</v>
      </c>
      <c r="H502" s="12">
        <f t="shared" si="237"/>
        <v>0</v>
      </c>
      <c r="I502" s="12">
        <f t="shared" si="238"/>
        <v>0</v>
      </c>
      <c r="J502" s="98"/>
      <c r="K502" s="98"/>
      <c r="L502" s="98"/>
      <c r="M502" s="98"/>
      <c r="N502" s="98"/>
      <c r="O502" s="98"/>
      <c r="P502" s="98"/>
      <c r="Q502" s="98"/>
      <c r="R502" s="98"/>
      <c r="S502" s="98"/>
      <c r="T502" s="98"/>
      <c r="U502" s="98"/>
      <c r="V502" s="98"/>
      <c r="W502" s="98"/>
      <c r="X502" s="98"/>
      <c r="Y502" s="98"/>
      <c r="Z502" s="98"/>
      <c r="AA502" s="98"/>
      <c r="AB502" s="98"/>
      <c r="AC502" s="98"/>
      <c r="AD502" s="98"/>
      <c r="AE502" s="98"/>
      <c r="AF502" s="98"/>
      <c r="AG502" s="98"/>
      <c r="AH502" s="98"/>
      <c r="AI502" s="98"/>
      <c r="AJ502" s="98"/>
      <c r="AK502" s="98"/>
      <c r="AL502" s="98"/>
      <c r="AM502" s="98"/>
      <c r="AN502" s="98"/>
      <c r="AO502" s="98"/>
      <c r="AP502" s="98"/>
      <c r="AQ502" s="98"/>
      <c r="AR502" s="98"/>
      <c r="AS502" s="98"/>
      <c r="AT502" s="98"/>
      <c r="AU502" s="98"/>
      <c r="AV502" s="98"/>
      <c r="AW502" s="98"/>
      <c r="AX502" s="98"/>
      <c r="AY502" s="98"/>
      <c r="AZ502" s="98"/>
      <c r="BA502" s="98"/>
      <c r="BB502" s="98"/>
      <c r="BC502" s="98"/>
      <c r="BD502" s="98"/>
      <c r="BE502" s="98"/>
      <c r="BF502" s="98"/>
      <c r="BG502" s="98"/>
    </row>
    <row r="503" spans="1:59" hidden="1">
      <c r="A503" s="78">
        <v>3225</v>
      </c>
      <c r="B503" s="79"/>
      <c r="C503" s="80"/>
      <c r="D503" s="35" t="s">
        <v>91</v>
      </c>
      <c r="E503" s="12">
        <v>0</v>
      </c>
      <c r="F503" s="12">
        <v>0</v>
      </c>
      <c r="G503" s="12">
        <v>0</v>
      </c>
      <c r="H503" s="12">
        <f t="shared" si="237"/>
        <v>0</v>
      </c>
      <c r="I503" s="12">
        <f t="shared" si="238"/>
        <v>0</v>
      </c>
      <c r="J503" s="98"/>
      <c r="K503" s="98"/>
      <c r="L503" s="98"/>
      <c r="M503" s="98"/>
      <c r="N503" s="98"/>
      <c r="O503" s="98"/>
      <c r="P503" s="98"/>
      <c r="Q503" s="98"/>
      <c r="R503" s="98"/>
      <c r="S503" s="98"/>
      <c r="T503" s="98"/>
      <c r="U503" s="98"/>
      <c r="V503" s="98"/>
      <c r="W503" s="98"/>
      <c r="X503" s="98"/>
      <c r="Y503" s="98"/>
      <c r="Z503" s="98"/>
      <c r="AA503" s="98"/>
      <c r="AB503" s="98"/>
      <c r="AC503" s="98"/>
      <c r="AD503" s="98"/>
      <c r="AE503" s="98"/>
      <c r="AF503" s="98"/>
      <c r="AG503" s="98"/>
      <c r="AH503" s="98"/>
      <c r="AI503" s="98"/>
      <c r="AJ503" s="98"/>
      <c r="AK503" s="98"/>
      <c r="AL503" s="98"/>
      <c r="AM503" s="98"/>
      <c r="AN503" s="98"/>
      <c r="AO503" s="98"/>
      <c r="AP503" s="98"/>
      <c r="AQ503" s="98"/>
      <c r="AR503" s="98"/>
      <c r="AS503" s="98"/>
      <c r="AT503" s="98"/>
      <c r="AU503" s="98"/>
      <c r="AV503" s="98"/>
      <c r="AW503" s="98"/>
      <c r="AX503" s="98"/>
      <c r="AY503" s="98"/>
      <c r="AZ503" s="98"/>
      <c r="BA503" s="98"/>
      <c r="BB503" s="98"/>
      <c r="BC503" s="98"/>
      <c r="BD503" s="98"/>
      <c r="BE503" s="98"/>
      <c r="BF503" s="98"/>
      <c r="BG503" s="98"/>
    </row>
    <row r="504" spans="1:59" hidden="1">
      <c r="A504" s="33">
        <v>323</v>
      </c>
      <c r="B504" s="76"/>
      <c r="C504" s="77"/>
      <c r="D504" s="34" t="s">
        <v>74</v>
      </c>
      <c r="E504" s="10">
        <f>E505</f>
        <v>163.13</v>
      </c>
      <c r="F504" s="10">
        <f t="shared" ref="F504" si="274">F505</f>
        <v>0</v>
      </c>
      <c r="G504" s="10">
        <f>G505</f>
        <v>300</v>
      </c>
      <c r="H504" s="10">
        <f t="shared" si="237"/>
        <v>300</v>
      </c>
      <c r="I504" s="10">
        <f t="shared" si="238"/>
        <v>300</v>
      </c>
      <c r="J504" s="105"/>
      <c r="K504" s="105"/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  <c r="AA504" s="105"/>
      <c r="AB504" s="105"/>
      <c r="AC504" s="105"/>
      <c r="AD504" s="105"/>
      <c r="AE504" s="105"/>
      <c r="AF504" s="105"/>
      <c r="AG504" s="105"/>
      <c r="AH504" s="105"/>
      <c r="AI504" s="105"/>
      <c r="AJ504" s="105"/>
      <c r="AK504" s="105"/>
      <c r="AL504" s="105"/>
      <c r="AM504" s="105"/>
      <c r="AN504" s="105"/>
      <c r="AO504" s="105"/>
      <c r="AP504" s="105"/>
      <c r="AQ504" s="105"/>
      <c r="AR504" s="105"/>
      <c r="AS504" s="105"/>
      <c r="AT504" s="105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</row>
    <row r="505" spans="1:59" hidden="1">
      <c r="A505" s="78">
        <v>3237</v>
      </c>
      <c r="B505" s="79"/>
      <c r="C505" s="80"/>
      <c r="D505" s="35" t="s">
        <v>81</v>
      </c>
      <c r="E505" s="12">
        <v>163.13</v>
      </c>
      <c r="F505" s="12">
        <v>0</v>
      </c>
      <c r="G505" s="12">
        <v>300</v>
      </c>
      <c r="H505" s="12">
        <f t="shared" ref="H505:H586" si="275">G505</f>
        <v>300</v>
      </c>
      <c r="I505" s="12">
        <f t="shared" ref="I505:I586" si="276">G505</f>
        <v>300</v>
      </c>
      <c r="J505" s="98"/>
      <c r="K505" s="98"/>
      <c r="L505" s="98"/>
      <c r="M505" s="98"/>
      <c r="N505" s="98"/>
      <c r="O505" s="98"/>
      <c r="P505" s="98"/>
      <c r="Q505" s="98"/>
      <c r="R505" s="98"/>
      <c r="S505" s="98"/>
      <c r="T505" s="98"/>
      <c r="U505" s="98"/>
      <c r="V505" s="98"/>
      <c r="W505" s="98"/>
      <c r="X505" s="98"/>
      <c r="Y505" s="98"/>
      <c r="Z505" s="98"/>
      <c r="AA505" s="98"/>
      <c r="AB505" s="98"/>
      <c r="AC505" s="98"/>
      <c r="AD505" s="98"/>
      <c r="AE505" s="98"/>
      <c r="AF505" s="98"/>
      <c r="AG505" s="98"/>
      <c r="AH505" s="98"/>
      <c r="AI505" s="98"/>
      <c r="AJ505" s="98"/>
      <c r="AK505" s="98"/>
      <c r="AL505" s="98"/>
      <c r="AM505" s="98"/>
      <c r="AN505" s="98"/>
      <c r="AO505" s="98"/>
      <c r="AP505" s="98"/>
      <c r="AQ505" s="98"/>
      <c r="AR505" s="98"/>
      <c r="AS505" s="98"/>
      <c r="AT505" s="98"/>
      <c r="AU505" s="98"/>
      <c r="AV505" s="98"/>
      <c r="AW505" s="98"/>
      <c r="AX505" s="98"/>
      <c r="AY505" s="98"/>
      <c r="AZ505" s="98"/>
      <c r="BA505" s="98"/>
      <c r="BB505" s="98"/>
      <c r="BC505" s="98"/>
      <c r="BD505" s="98"/>
      <c r="BE505" s="98"/>
      <c r="BF505" s="98"/>
      <c r="BG505" s="98"/>
    </row>
    <row r="506" spans="1:59" ht="25.5" hidden="1">
      <c r="A506" s="33">
        <v>329</v>
      </c>
      <c r="B506" s="76"/>
      <c r="C506" s="77"/>
      <c r="D506" s="34" t="s">
        <v>186</v>
      </c>
      <c r="E506" s="10">
        <f>SUM(E507:E508)</f>
        <v>488.89</v>
      </c>
      <c r="F506" s="10">
        <f t="shared" ref="F506:G506" si="277">SUM(F507:F508)</f>
        <v>1610</v>
      </c>
      <c r="G506" s="10">
        <f t="shared" si="277"/>
        <v>1315</v>
      </c>
      <c r="H506" s="10">
        <f t="shared" si="275"/>
        <v>1315</v>
      </c>
      <c r="I506" s="10">
        <f t="shared" si="276"/>
        <v>1315</v>
      </c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  <c r="AA506" s="105"/>
      <c r="AB506" s="105"/>
      <c r="AC506" s="105"/>
      <c r="AD506" s="105"/>
      <c r="AE506" s="105"/>
      <c r="AF506" s="105"/>
      <c r="AG506" s="105"/>
      <c r="AH506" s="105"/>
      <c r="AI506" s="105"/>
      <c r="AJ506" s="105"/>
      <c r="AK506" s="105"/>
      <c r="AL506" s="105"/>
      <c r="AM506" s="105"/>
      <c r="AN506" s="105"/>
      <c r="AO506" s="105"/>
      <c r="AP506" s="105"/>
      <c r="AQ506" s="105"/>
      <c r="AR506" s="105"/>
      <c r="AS506" s="105"/>
      <c r="AT506" s="105"/>
      <c r="AU506" s="105"/>
      <c r="AV506" s="105"/>
      <c r="AW506" s="105"/>
      <c r="AX506" s="105"/>
      <c r="AY506" s="105"/>
      <c r="AZ506" s="105"/>
      <c r="BA506" s="105"/>
      <c r="BB506" s="105"/>
      <c r="BC506" s="105"/>
      <c r="BD506" s="105"/>
      <c r="BE506" s="105"/>
      <c r="BF506" s="105"/>
      <c r="BG506" s="105"/>
    </row>
    <row r="507" spans="1:59" hidden="1">
      <c r="A507" s="78">
        <v>3293</v>
      </c>
      <c r="B507" s="79"/>
      <c r="C507" s="80"/>
      <c r="D507" s="35" t="s">
        <v>87</v>
      </c>
      <c r="E507" s="12">
        <v>0</v>
      </c>
      <c r="F507" s="12">
        <v>0</v>
      </c>
      <c r="G507" s="12">
        <v>0</v>
      </c>
      <c r="H507" s="12">
        <f t="shared" si="275"/>
        <v>0</v>
      </c>
      <c r="I507" s="12">
        <f t="shared" si="276"/>
        <v>0</v>
      </c>
      <c r="J507" s="98"/>
      <c r="K507" s="98"/>
      <c r="L507" s="98"/>
      <c r="M507" s="98"/>
      <c r="N507" s="98"/>
      <c r="O507" s="98"/>
      <c r="P507" s="98"/>
      <c r="Q507" s="98"/>
      <c r="R507" s="98"/>
      <c r="S507" s="98"/>
      <c r="T507" s="98"/>
      <c r="U507" s="98"/>
      <c r="V507" s="98"/>
      <c r="W507" s="98"/>
      <c r="X507" s="98"/>
      <c r="Y507" s="98"/>
      <c r="Z507" s="98"/>
      <c r="AA507" s="98"/>
      <c r="AB507" s="98"/>
      <c r="AC507" s="98"/>
      <c r="AD507" s="98"/>
      <c r="AE507" s="98"/>
      <c r="AF507" s="98"/>
      <c r="AG507" s="98"/>
      <c r="AH507" s="98"/>
      <c r="AI507" s="98"/>
      <c r="AJ507" s="98"/>
      <c r="AK507" s="98"/>
      <c r="AL507" s="98"/>
      <c r="AM507" s="98"/>
      <c r="AN507" s="98"/>
      <c r="AO507" s="98"/>
      <c r="AP507" s="98"/>
      <c r="AQ507" s="98"/>
      <c r="AR507" s="98"/>
      <c r="AS507" s="98"/>
      <c r="AT507" s="98"/>
      <c r="AU507" s="98"/>
      <c r="AV507" s="98"/>
      <c r="AW507" s="98"/>
      <c r="AX507" s="98"/>
      <c r="AY507" s="98"/>
      <c r="AZ507" s="98"/>
      <c r="BA507" s="98"/>
      <c r="BB507" s="98"/>
      <c r="BC507" s="98"/>
      <c r="BD507" s="98"/>
      <c r="BE507" s="98"/>
      <c r="BF507" s="98"/>
      <c r="BG507" s="98"/>
    </row>
    <row r="508" spans="1:59" ht="25.5" hidden="1">
      <c r="A508" s="78">
        <v>3299</v>
      </c>
      <c r="B508" s="79"/>
      <c r="C508" s="80"/>
      <c r="D508" s="35" t="s">
        <v>84</v>
      </c>
      <c r="E508" s="12">
        <v>488.89</v>
      </c>
      <c r="F508" s="12">
        <v>1610</v>
      </c>
      <c r="G508" s="12">
        <v>1315</v>
      </c>
      <c r="H508" s="12">
        <f t="shared" si="275"/>
        <v>1315</v>
      </c>
      <c r="I508" s="12">
        <f t="shared" si="276"/>
        <v>1315</v>
      </c>
      <c r="J508" s="98"/>
      <c r="K508" s="98"/>
      <c r="L508" s="98"/>
      <c r="M508" s="98"/>
      <c r="N508" s="98"/>
      <c r="O508" s="98"/>
      <c r="P508" s="98"/>
      <c r="Q508" s="98"/>
      <c r="R508" s="98"/>
      <c r="S508" s="98"/>
      <c r="T508" s="98"/>
      <c r="U508" s="98"/>
      <c r="V508" s="98"/>
      <c r="W508" s="98"/>
      <c r="X508" s="98"/>
      <c r="Y508" s="98"/>
      <c r="Z508" s="98"/>
      <c r="AA508" s="98"/>
      <c r="AB508" s="98"/>
      <c r="AC508" s="98"/>
      <c r="AD508" s="98"/>
      <c r="AE508" s="98"/>
      <c r="AF508" s="98"/>
      <c r="AG508" s="98"/>
      <c r="AH508" s="98"/>
      <c r="AI508" s="98"/>
      <c r="AJ508" s="98"/>
      <c r="AK508" s="98"/>
      <c r="AL508" s="98"/>
      <c r="AM508" s="98"/>
      <c r="AN508" s="98"/>
      <c r="AO508" s="98"/>
      <c r="AP508" s="98"/>
      <c r="AQ508" s="98"/>
      <c r="AR508" s="98"/>
      <c r="AS508" s="98"/>
      <c r="AT508" s="98"/>
      <c r="AU508" s="98"/>
      <c r="AV508" s="98"/>
      <c r="AW508" s="98"/>
      <c r="AX508" s="98"/>
      <c r="AY508" s="98"/>
      <c r="AZ508" s="98"/>
      <c r="BA508" s="98"/>
      <c r="BB508" s="98"/>
      <c r="BC508" s="98"/>
      <c r="BD508" s="98"/>
      <c r="BE508" s="98"/>
      <c r="BF508" s="98"/>
      <c r="BG508" s="98"/>
    </row>
    <row r="509" spans="1:59" ht="25.5">
      <c r="A509" s="73">
        <v>4</v>
      </c>
      <c r="B509" s="74"/>
      <c r="C509" s="75"/>
      <c r="D509" s="56" t="s">
        <v>107</v>
      </c>
      <c r="E509" s="6">
        <f>E510</f>
        <v>230</v>
      </c>
      <c r="F509" s="6">
        <f t="shared" ref="F509:I509" si="278">F510</f>
        <v>0</v>
      </c>
      <c r="G509" s="6">
        <f t="shared" si="278"/>
        <v>0</v>
      </c>
      <c r="H509" s="6">
        <f t="shared" si="278"/>
        <v>0</v>
      </c>
      <c r="I509" s="6">
        <f t="shared" si="278"/>
        <v>0</v>
      </c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3"/>
      <c r="AK509" s="103"/>
      <c r="AL509" s="103"/>
      <c r="AM509" s="103"/>
      <c r="AN509" s="103"/>
      <c r="AO509" s="103"/>
      <c r="AP509" s="103"/>
      <c r="AQ509" s="103"/>
      <c r="AR509" s="103"/>
      <c r="AS509" s="103"/>
      <c r="AT509" s="103"/>
      <c r="AU509" s="103"/>
      <c r="AV509" s="103"/>
      <c r="AW509" s="103"/>
      <c r="AX509" s="103"/>
      <c r="AY509" s="103"/>
      <c r="AZ509" s="103"/>
      <c r="BA509" s="103"/>
      <c r="BB509" s="103"/>
      <c r="BC509" s="103"/>
      <c r="BD509" s="103"/>
      <c r="BE509" s="103"/>
      <c r="BF509" s="103"/>
      <c r="BG509" s="103"/>
    </row>
    <row r="510" spans="1:59" s="98" customFormat="1" ht="25.5">
      <c r="A510" s="277">
        <v>42</v>
      </c>
      <c r="B510" s="278"/>
      <c r="C510" s="279"/>
      <c r="D510" s="247" t="s">
        <v>108</v>
      </c>
      <c r="E510" s="223">
        <f>E511</f>
        <v>230</v>
      </c>
      <c r="F510" s="223">
        <f t="shared" ref="F510:I510" si="279">F511</f>
        <v>0</v>
      </c>
      <c r="G510" s="223">
        <f t="shared" si="279"/>
        <v>0</v>
      </c>
      <c r="H510" s="223">
        <f t="shared" si="279"/>
        <v>0</v>
      </c>
      <c r="I510" s="223">
        <f t="shared" si="279"/>
        <v>0</v>
      </c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  <c r="AH510" s="105"/>
      <c r="AI510" s="105"/>
      <c r="AJ510" s="105"/>
      <c r="AK510" s="105"/>
      <c r="AL510" s="105"/>
      <c r="AM510" s="105"/>
      <c r="AN510" s="105"/>
      <c r="AO510" s="105"/>
      <c r="AP510" s="105"/>
      <c r="AQ510" s="105"/>
      <c r="AR510" s="105"/>
      <c r="AS510" s="105"/>
      <c r="AT510" s="105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</row>
    <row r="511" spans="1:59" ht="25.5" hidden="1">
      <c r="A511" s="78">
        <v>4227</v>
      </c>
      <c r="B511" s="79"/>
      <c r="C511" s="80"/>
      <c r="D511" s="35" t="s">
        <v>114</v>
      </c>
      <c r="E511" s="12">
        <v>230</v>
      </c>
      <c r="F511" s="12">
        <v>0</v>
      </c>
      <c r="G511" s="12">
        <v>0</v>
      </c>
      <c r="H511" s="12">
        <v>0</v>
      </c>
      <c r="I511" s="12">
        <v>0</v>
      </c>
      <c r="J511" s="98"/>
      <c r="K511" s="98"/>
      <c r="L511" s="98"/>
      <c r="M511" s="98"/>
      <c r="N511" s="98"/>
      <c r="O511" s="98"/>
      <c r="P511" s="98"/>
      <c r="Q511" s="98"/>
      <c r="R511" s="98"/>
      <c r="S511" s="98"/>
      <c r="T511" s="98"/>
      <c r="U511" s="98"/>
      <c r="V511" s="98"/>
      <c r="W511" s="98"/>
      <c r="X511" s="98"/>
      <c r="Y511" s="98"/>
      <c r="Z511" s="98"/>
      <c r="AA511" s="98"/>
      <c r="AB511" s="98"/>
      <c r="AC511" s="98"/>
      <c r="AD511" s="98"/>
      <c r="AE511" s="98"/>
      <c r="AF511" s="98"/>
      <c r="AG511" s="98"/>
      <c r="AH511" s="98"/>
      <c r="AI511" s="98"/>
      <c r="AJ511" s="98"/>
      <c r="AK511" s="98"/>
      <c r="AL511" s="98"/>
      <c r="AM511" s="98"/>
      <c r="AN511" s="98"/>
      <c r="AO511" s="98"/>
      <c r="AP511" s="98"/>
      <c r="AQ511" s="98"/>
      <c r="AR511" s="98"/>
      <c r="AS511" s="98"/>
      <c r="AT511" s="98"/>
      <c r="AU511" s="98"/>
      <c r="AV511" s="98"/>
      <c r="AW511" s="98"/>
      <c r="AX511" s="98"/>
      <c r="AY511" s="98"/>
      <c r="AZ511" s="98"/>
      <c r="BA511" s="98"/>
      <c r="BB511" s="98"/>
      <c r="BC511" s="98"/>
      <c r="BD511" s="98"/>
      <c r="BE511" s="98"/>
      <c r="BF511" s="98"/>
      <c r="BG511" s="98"/>
    </row>
    <row r="512" spans="1:59">
      <c r="A512" s="325" t="s">
        <v>187</v>
      </c>
      <c r="B512" s="325"/>
      <c r="C512" s="325"/>
      <c r="D512" s="71" t="s">
        <v>154</v>
      </c>
      <c r="E512" s="72">
        <f>E514+E525</f>
        <v>595.79999999999995</v>
      </c>
      <c r="F512" s="72">
        <f t="shared" ref="F512:G512" si="280">F514+F525</f>
        <v>400</v>
      </c>
      <c r="G512" s="72">
        <f t="shared" si="280"/>
        <v>400</v>
      </c>
      <c r="H512" s="72">
        <f t="shared" si="275"/>
        <v>400</v>
      </c>
      <c r="I512" s="72">
        <f t="shared" si="276"/>
        <v>400</v>
      </c>
      <c r="J512" s="107"/>
      <c r="K512" s="107"/>
      <c r="L512" s="211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7"/>
      <c r="AV512" s="107"/>
      <c r="AW512" s="107"/>
      <c r="AX512" s="107"/>
      <c r="AY512" s="107"/>
      <c r="AZ512" s="107"/>
      <c r="BA512" s="107"/>
      <c r="BB512" s="107"/>
      <c r="BC512" s="107"/>
      <c r="BD512" s="107"/>
      <c r="BE512" s="107"/>
      <c r="BF512" s="107"/>
      <c r="BG512" s="107"/>
    </row>
    <row r="513" spans="1:59" ht="15" customHeight="1">
      <c r="A513" s="324" t="s">
        <v>179</v>
      </c>
      <c r="B513" s="324"/>
      <c r="C513" s="324"/>
      <c r="D513" s="55" t="s">
        <v>31</v>
      </c>
      <c r="E513" s="14">
        <f>E514</f>
        <v>595.79999999999995</v>
      </c>
      <c r="F513" s="14">
        <f t="shared" ref="F513:G514" si="281">F514</f>
        <v>400</v>
      </c>
      <c r="G513" s="14">
        <f t="shared" si="281"/>
        <v>400</v>
      </c>
      <c r="H513" s="14">
        <f t="shared" si="275"/>
        <v>400</v>
      </c>
      <c r="I513" s="14">
        <f t="shared" si="276"/>
        <v>400</v>
      </c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  <c r="Z513" s="102"/>
      <c r="AA513" s="102"/>
      <c r="AB513" s="102"/>
      <c r="AC513" s="102"/>
      <c r="AD513" s="102"/>
      <c r="AE513" s="102"/>
      <c r="AF513" s="102"/>
      <c r="AG513" s="102"/>
      <c r="AH513" s="102"/>
      <c r="AI513" s="102"/>
      <c r="AJ513" s="102"/>
      <c r="AK513" s="102"/>
      <c r="AL513" s="102"/>
      <c r="AM513" s="102"/>
      <c r="AN513" s="102"/>
      <c r="AO513" s="102"/>
      <c r="AP513" s="102"/>
      <c r="AQ513" s="102"/>
      <c r="AR513" s="102"/>
      <c r="AS513" s="102"/>
      <c r="AT513" s="102"/>
      <c r="AU513" s="102"/>
      <c r="AV513" s="102"/>
      <c r="AW513" s="102"/>
      <c r="AX513" s="102"/>
      <c r="AY513" s="102"/>
      <c r="AZ513" s="102"/>
      <c r="BA513" s="102"/>
      <c r="BB513" s="102"/>
      <c r="BC513" s="102"/>
      <c r="BD513" s="102"/>
      <c r="BE513" s="102"/>
      <c r="BF513" s="102"/>
      <c r="BG513" s="102"/>
    </row>
    <row r="514" spans="1:59">
      <c r="A514" s="73">
        <v>3</v>
      </c>
      <c r="B514" s="74"/>
      <c r="C514" s="75"/>
      <c r="D514" s="66" t="s">
        <v>51</v>
      </c>
      <c r="E514" s="6">
        <f>E515</f>
        <v>595.79999999999995</v>
      </c>
      <c r="F514" s="6">
        <f t="shared" si="281"/>
        <v>400</v>
      </c>
      <c r="G514" s="6">
        <f t="shared" si="281"/>
        <v>400</v>
      </c>
      <c r="H514" s="6">
        <f t="shared" si="275"/>
        <v>400</v>
      </c>
      <c r="I514" s="6">
        <f t="shared" si="276"/>
        <v>400</v>
      </c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3"/>
      <c r="AK514" s="103"/>
      <c r="AL514" s="103"/>
      <c r="AM514" s="103"/>
      <c r="AN514" s="103"/>
      <c r="AO514" s="103"/>
      <c r="AP514" s="103"/>
      <c r="AQ514" s="103"/>
      <c r="AR514" s="103"/>
      <c r="AS514" s="103"/>
      <c r="AT514" s="103"/>
      <c r="AU514" s="103"/>
      <c r="AV514" s="103"/>
      <c r="AW514" s="103"/>
      <c r="AX514" s="103"/>
      <c r="AY514" s="103"/>
      <c r="AZ514" s="103"/>
      <c r="BA514" s="103"/>
      <c r="BB514" s="103"/>
      <c r="BC514" s="103"/>
      <c r="BD514" s="103"/>
      <c r="BE514" s="103"/>
      <c r="BF514" s="103"/>
      <c r="BG514" s="103"/>
    </row>
    <row r="515" spans="1:59" s="98" customFormat="1">
      <c r="A515" s="273">
        <v>32</v>
      </c>
      <c r="B515" s="274"/>
      <c r="C515" s="275"/>
      <c r="D515" s="272" t="s">
        <v>61</v>
      </c>
      <c r="E515" s="221">
        <f>E516+E521+E519</f>
        <v>595.79999999999995</v>
      </c>
      <c r="F515" s="221">
        <f t="shared" ref="F515:G515" si="282">F516+F521+F519</f>
        <v>400</v>
      </c>
      <c r="G515" s="221">
        <f t="shared" si="282"/>
        <v>400</v>
      </c>
      <c r="H515" s="221">
        <f t="shared" si="275"/>
        <v>400</v>
      </c>
      <c r="I515" s="221">
        <f t="shared" si="276"/>
        <v>400</v>
      </c>
      <c r="J515" s="104"/>
      <c r="K515" s="104"/>
      <c r="L515" s="104"/>
      <c r="M515" s="104"/>
      <c r="N515" s="104"/>
      <c r="O515" s="104"/>
      <c r="P515" s="104"/>
      <c r="Q515" s="104"/>
      <c r="R515" s="104"/>
      <c r="S515" s="104"/>
      <c r="T515" s="104"/>
      <c r="U515" s="104"/>
      <c r="V515" s="104"/>
      <c r="W515" s="104"/>
      <c r="X515" s="104"/>
      <c r="Y515" s="104"/>
      <c r="Z515" s="104"/>
      <c r="AA515" s="104"/>
      <c r="AB515" s="104"/>
      <c r="AC515" s="104"/>
      <c r="AD515" s="104"/>
      <c r="AE515" s="104"/>
      <c r="AF515" s="104"/>
      <c r="AG515" s="104"/>
      <c r="AH515" s="104"/>
      <c r="AI515" s="104"/>
      <c r="AJ515" s="104"/>
      <c r="AK515" s="104"/>
      <c r="AL515" s="104"/>
      <c r="AM515" s="104"/>
      <c r="AN515" s="104"/>
      <c r="AO515" s="104"/>
      <c r="AP515" s="104"/>
      <c r="AQ515" s="104"/>
      <c r="AR515" s="104"/>
      <c r="AS515" s="104"/>
      <c r="AT515" s="104"/>
      <c r="AU515" s="104"/>
      <c r="AV515" s="104"/>
      <c r="AW515" s="104"/>
      <c r="AX515" s="104"/>
      <c r="AY515" s="104"/>
      <c r="AZ515" s="104"/>
      <c r="BA515" s="104"/>
      <c r="BB515" s="104"/>
      <c r="BC515" s="104"/>
      <c r="BD515" s="104"/>
      <c r="BE515" s="104"/>
      <c r="BF515" s="104"/>
      <c r="BG515" s="104"/>
    </row>
    <row r="516" spans="1:59" hidden="1">
      <c r="A516" s="33">
        <v>321</v>
      </c>
      <c r="B516" s="76"/>
      <c r="C516" s="77"/>
      <c r="D516" s="24" t="s">
        <v>62</v>
      </c>
      <c r="E516" s="10">
        <f>SUM(E517:E518)</f>
        <v>0</v>
      </c>
      <c r="F516" s="10">
        <f t="shared" ref="F516:G516" si="283">SUM(F517:F520)</f>
        <v>0</v>
      </c>
      <c r="G516" s="10">
        <f t="shared" si="283"/>
        <v>0</v>
      </c>
      <c r="H516" s="10">
        <f t="shared" si="275"/>
        <v>0</v>
      </c>
      <c r="I516" s="10">
        <f t="shared" si="276"/>
        <v>0</v>
      </c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  <c r="AF516" s="105"/>
      <c r="AG516" s="105"/>
      <c r="AH516" s="105"/>
      <c r="AI516" s="105"/>
      <c r="AJ516" s="105"/>
      <c r="AK516" s="105"/>
      <c r="AL516" s="105"/>
      <c r="AM516" s="105"/>
      <c r="AN516" s="105"/>
      <c r="AO516" s="105"/>
      <c r="AP516" s="105"/>
      <c r="AQ516" s="105"/>
      <c r="AR516" s="105"/>
      <c r="AS516" s="105"/>
      <c r="AT516" s="105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</row>
    <row r="517" spans="1:59" hidden="1">
      <c r="A517" s="78">
        <v>3211</v>
      </c>
      <c r="B517" s="79"/>
      <c r="C517" s="80"/>
      <c r="D517" s="25" t="s">
        <v>63</v>
      </c>
      <c r="E517" s="12">
        <v>0</v>
      </c>
      <c r="F517" s="12">
        <v>0</v>
      </c>
      <c r="G517" s="12">
        <v>0</v>
      </c>
      <c r="H517" s="12">
        <f t="shared" si="275"/>
        <v>0</v>
      </c>
      <c r="I517" s="12">
        <f t="shared" si="276"/>
        <v>0</v>
      </c>
      <c r="J517" s="98"/>
      <c r="K517" s="98"/>
      <c r="L517" s="98"/>
      <c r="M517" s="98"/>
      <c r="N517" s="98"/>
      <c r="O517" s="98"/>
      <c r="P517" s="98"/>
      <c r="Q517" s="98"/>
      <c r="R517" s="98"/>
      <c r="S517" s="98"/>
      <c r="T517" s="98"/>
      <c r="U517" s="98"/>
      <c r="V517" s="98"/>
      <c r="W517" s="98"/>
      <c r="X517" s="98"/>
      <c r="Y517" s="98"/>
      <c r="Z517" s="98"/>
      <c r="AA517" s="98"/>
      <c r="AB517" s="98"/>
      <c r="AC517" s="98"/>
      <c r="AD517" s="98"/>
      <c r="AE517" s="98"/>
      <c r="AF517" s="98"/>
      <c r="AG517" s="98"/>
      <c r="AH517" s="98"/>
      <c r="AI517" s="98"/>
      <c r="AJ517" s="98"/>
      <c r="AK517" s="98"/>
      <c r="AL517" s="98"/>
      <c r="AM517" s="98"/>
      <c r="AN517" s="98"/>
      <c r="AO517" s="98"/>
      <c r="AP517" s="98"/>
      <c r="AQ517" s="98"/>
      <c r="AR517" s="98"/>
      <c r="AS517" s="98"/>
      <c r="AT517" s="98"/>
      <c r="AU517" s="98"/>
      <c r="AV517" s="98"/>
      <c r="AW517" s="98"/>
      <c r="AX517" s="98"/>
      <c r="AY517" s="98"/>
      <c r="AZ517" s="98"/>
      <c r="BA517" s="98"/>
      <c r="BB517" s="98"/>
      <c r="BC517" s="98"/>
      <c r="BD517" s="98"/>
      <c r="BE517" s="98"/>
      <c r="BF517" s="98"/>
      <c r="BG517" s="98"/>
    </row>
    <row r="518" spans="1:59" ht="26.25" hidden="1">
      <c r="A518" s="78">
        <v>3214</v>
      </c>
      <c r="B518" s="79"/>
      <c r="C518" s="80"/>
      <c r="D518" s="25" t="s">
        <v>66</v>
      </c>
      <c r="E518" s="12">
        <v>0</v>
      </c>
      <c r="F518" s="12">
        <v>0</v>
      </c>
      <c r="G518" s="12">
        <v>0</v>
      </c>
      <c r="H518" s="12">
        <f t="shared" si="275"/>
        <v>0</v>
      </c>
      <c r="I518" s="12">
        <f t="shared" si="276"/>
        <v>0</v>
      </c>
      <c r="J518" s="98"/>
      <c r="K518" s="98"/>
      <c r="L518" s="98"/>
      <c r="M518" s="98"/>
      <c r="N518" s="98"/>
      <c r="O518" s="98"/>
      <c r="P518" s="98"/>
      <c r="Q518" s="98"/>
      <c r="R518" s="98"/>
      <c r="S518" s="98"/>
      <c r="T518" s="98"/>
      <c r="U518" s="98"/>
      <c r="V518" s="98"/>
      <c r="W518" s="98"/>
      <c r="X518" s="98"/>
      <c r="Y518" s="98"/>
      <c r="Z518" s="98"/>
      <c r="AA518" s="98"/>
      <c r="AB518" s="98"/>
      <c r="AC518" s="98"/>
      <c r="AD518" s="98"/>
      <c r="AE518" s="98"/>
      <c r="AF518" s="98"/>
      <c r="AG518" s="98"/>
      <c r="AH518" s="98"/>
      <c r="AI518" s="98"/>
      <c r="AJ518" s="98"/>
      <c r="AK518" s="98"/>
      <c r="AL518" s="98"/>
      <c r="AM518" s="98"/>
      <c r="AN518" s="98"/>
      <c r="AO518" s="98"/>
      <c r="AP518" s="98"/>
      <c r="AQ518" s="98"/>
      <c r="AR518" s="98"/>
      <c r="AS518" s="98"/>
      <c r="AT518" s="98"/>
      <c r="AU518" s="98"/>
      <c r="AV518" s="98"/>
      <c r="AW518" s="98"/>
      <c r="AX518" s="98"/>
      <c r="AY518" s="98"/>
      <c r="AZ518" s="98"/>
      <c r="BA518" s="98"/>
      <c r="BB518" s="98"/>
      <c r="BC518" s="98"/>
      <c r="BD518" s="98"/>
      <c r="BE518" s="98"/>
      <c r="BF518" s="98"/>
      <c r="BG518" s="98"/>
    </row>
    <row r="519" spans="1:59" hidden="1">
      <c r="A519" s="33">
        <v>323</v>
      </c>
      <c r="B519" s="76"/>
      <c r="C519" s="77"/>
      <c r="D519" s="24" t="s">
        <v>74</v>
      </c>
      <c r="E519" s="10">
        <f>E520</f>
        <v>0</v>
      </c>
      <c r="F519" s="10">
        <f t="shared" ref="F519:G519" si="284">F520</f>
        <v>0</v>
      </c>
      <c r="G519" s="10">
        <f t="shared" si="284"/>
        <v>0</v>
      </c>
      <c r="H519" s="10">
        <f t="shared" si="275"/>
        <v>0</v>
      </c>
      <c r="I519" s="10">
        <f t="shared" si="276"/>
        <v>0</v>
      </c>
      <c r="J519" s="105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  <c r="AA519" s="105"/>
      <c r="AB519" s="105"/>
      <c r="AC519" s="105"/>
      <c r="AD519" s="105"/>
      <c r="AE519" s="105"/>
      <c r="AF519" s="105"/>
      <c r="AG519" s="105"/>
      <c r="AH519" s="105"/>
      <c r="AI519" s="105"/>
      <c r="AJ519" s="105"/>
      <c r="AK519" s="105"/>
      <c r="AL519" s="105"/>
      <c r="AM519" s="105"/>
      <c r="AN519" s="105"/>
      <c r="AO519" s="105"/>
      <c r="AP519" s="105"/>
      <c r="AQ519" s="105"/>
      <c r="AR519" s="105"/>
      <c r="AS519" s="105"/>
      <c r="AT519" s="105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</row>
    <row r="520" spans="1:59" hidden="1">
      <c r="A520" s="78">
        <v>3231</v>
      </c>
      <c r="B520" s="79"/>
      <c r="C520" s="80"/>
      <c r="D520" s="25" t="s">
        <v>75</v>
      </c>
      <c r="E520" s="12">
        <v>0</v>
      </c>
      <c r="F520" s="12">
        <v>0</v>
      </c>
      <c r="G520" s="12">
        <v>0</v>
      </c>
      <c r="H520" s="12">
        <f t="shared" si="275"/>
        <v>0</v>
      </c>
      <c r="I520" s="12">
        <f t="shared" si="276"/>
        <v>0</v>
      </c>
      <c r="J520" s="98"/>
      <c r="K520" s="98"/>
      <c r="L520" s="98"/>
      <c r="M520" s="98"/>
      <c r="N520" s="98"/>
      <c r="O520" s="98"/>
      <c r="P520" s="98"/>
      <c r="Q520" s="98"/>
      <c r="R520" s="98"/>
      <c r="S520" s="98"/>
      <c r="T520" s="98"/>
      <c r="U520" s="98"/>
      <c r="V520" s="98"/>
      <c r="W520" s="98"/>
      <c r="X520" s="98"/>
      <c r="Y520" s="98"/>
      <c r="Z520" s="98"/>
      <c r="AA520" s="98"/>
      <c r="AB520" s="98"/>
      <c r="AC520" s="98"/>
      <c r="AD520" s="98"/>
      <c r="AE520" s="98"/>
      <c r="AF520" s="98"/>
      <c r="AG520" s="98"/>
      <c r="AH520" s="98"/>
      <c r="AI520" s="98"/>
      <c r="AJ520" s="98"/>
      <c r="AK520" s="98"/>
      <c r="AL520" s="98"/>
      <c r="AM520" s="98"/>
      <c r="AN520" s="98"/>
      <c r="AO520" s="98"/>
      <c r="AP520" s="98"/>
      <c r="AQ520" s="98"/>
      <c r="AR520" s="98"/>
      <c r="AS520" s="98"/>
      <c r="AT520" s="98"/>
      <c r="AU520" s="98"/>
      <c r="AV520" s="98"/>
      <c r="AW520" s="98"/>
      <c r="AX520" s="98"/>
      <c r="AY520" s="98"/>
      <c r="AZ520" s="98"/>
      <c r="BA520" s="98"/>
      <c r="BB520" s="98"/>
      <c r="BC520" s="98"/>
      <c r="BD520" s="98"/>
      <c r="BE520" s="98"/>
      <c r="BF520" s="98"/>
      <c r="BG520" s="98"/>
    </row>
    <row r="521" spans="1:59" ht="26.25" hidden="1">
      <c r="A521" s="33">
        <v>329</v>
      </c>
      <c r="B521" s="76"/>
      <c r="C521" s="77"/>
      <c r="D521" s="24" t="s">
        <v>186</v>
      </c>
      <c r="E521" s="10">
        <f>SUM(E522:E523)</f>
        <v>595.79999999999995</v>
      </c>
      <c r="F521" s="10">
        <f t="shared" ref="F521:G521" si="285">SUM(F522:F523)</f>
        <v>400</v>
      </c>
      <c r="G521" s="10">
        <f t="shared" si="285"/>
        <v>400</v>
      </c>
      <c r="H521" s="10">
        <f t="shared" si="275"/>
        <v>400</v>
      </c>
      <c r="I521" s="10">
        <f t="shared" si="276"/>
        <v>400</v>
      </c>
      <c r="J521" s="105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  <c r="AA521" s="105"/>
      <c r="AB521" s="105"/>
      <c r="AC521" s="105"/>
      <c r="AD521" s="105"/>
      <c r="AE521" s="105"/>
      <c r="AF521" s="105"/>
      <c r="AG521" s="105"/>
      <c r="AH521" s="105"/>
      <c r="AI521" s="105"/>
      <c r="AJ521" s="105"/>
      <c r="AK521" s="105"/>
      <c r="AL521" s="105"/>
      <c r="AM521" s="105"/>
      <c r="AN521" s="105"/>
      <c r="AO521" s="105"/>
      <c r="AP521" s="105"/>
      <c r="AQ521" s="105"/>
      <c r="AR521" s="105"/>
      <c r="AS521" s="105"/>
      <c r="AT521" s="105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</row>
    <row r="522" spans="1:59" ht="25.5" hidden="1">
      <c r="A522" s="78">
        <v>3291</v>
      </c>
      <c r="B522" s="79"/>
      <c r="C522" s="80"/>
      <c r="D522" s="32" t="s">
        <v>97</v>
      </c>
      <c r="E522" s="12">
        <v>0</v>
      </c>
      <c r="F522" s="12">
        <v>0</v>
      </c>
      <c r="G522" s="12">
        <v>0</v>
      </c>
      <c r="H522" s="12">
        <f t="shared" si="275"/>
        <v>0</v>
      </c>
      <c r="I522" s="12">
        <f t="shared" si="276"/>
        <v>0</v>
      </c>
      <c r="J522" s="98"/>
      <c r="K522" s="98"/>
      <c r="L522" s="98"/>
      <c r="M522" s="98"/>
      <c r="N522" s="98"/>
      <c r="O522" s="98"/>
      <c r="P522" s="98"/>
      <c r="Q522" s="98"/>
      <c r="R522" s="98"/>
      <c r="S522" s="98"/>
      <c r="T522" s="98"/>
      <c r="U522" s="98"/>
      <c r="V522" s="98"/>
      <c r="W522" s="98"/>
      <c r="X522" s="98"/>
      <c r="Y522" s="98"/>
      <c r="Z522" s="98"/>
      <c r="AA522" s="98"/>
      <c r="AB522" s="98"/>
      <c r="AC522" s="98"/>
      <c r="AD522" s="98"/>
      <c r="AE522" s="98"/>
      <c r="AF522" s="98"/>
      <c r="AG522" s="98"/>
      <c r="AH522" s="98"/>
      <c r="AI522" s="98"/>
      <c r="AJ522" s="98"/>
      <c r="AK522" s="98"/>
      <c r="AL522" s="98"/>
      <c r="AM522" s="98"/>
      <c r="AN522" s="98"/>
      <c r="AO522" s="98"/>
      <c r="AP522" s="98"/>
      <c r="AQ522" s="98"/>
      <c r="AR522" s="98"/>
      <c r="AS522" s="98"/>
      <c r="AT522" s="98"/>
      <c r="AU522" s="98"/>
      <c r="AV522" s="98"/>
      <c r="AW522" s="98"/>
      <c r="AX522" s="98"/>
      <c r="AY522" s="98"/>
      <c r="AZ522" s="98"/>
      <c r="BA522" s="98"/>
      <c r="BB522" s="98"/>
      <c r="BC522" s="98"/>
      <c r="BD522" s="98"/>
      <c r="BE522" s="98"/>
      <c r="BF522" s="98"/>
      <c r="BG522" s="98"/>
    </row>
    <row r="523" spans="1:59" ht="26.25" hidden="1">
      <c r="A523" s="78">
        <v>3299</v>
      </c>
      <c r="B523" s="79"/>
      <c r="C523" s="80"/>
      <c r="D523" s="25" t="s">
        <v>84</v>
      </c>
      <c r="E523" s="12">
        <v>595.79999999999995</v>
      </c>
      <c r="F523" s="12">
        <v>400</v>
      </c>
      <c r="G523" s="12">
        <v>400</v>
      </c>
      <c r="H523" s="12">
        <f t="shared" si="275"/>
        <v>400</v>
      </c>
      <c r="I523" s="12">
        <f t="shared" si="276"/>
        <v>400</v>
      </c>
      <c r="J523" s="98"/>
      <c r="K523" s="98"/>
      <c r="L523" s="98"/>
      <c r="M523" s="98"/>
      <c r="N523" s="98"/>
      <c r="O523" s="98"/>
      <c r="P523" s="98"/>
      <c r="Q523" s="98"/>
      <c r="R523" s="98"/>
      <c r="S523" s="98"/>
      <c r="T523" s="98"/>
      <c r="U523" s="98"/>
      <c r="V523" s="98"/>
      <c r="W523" s="98"/>
      <c r="X523" s="98"/>
      <c r="Y523" s="98"/>
      <c r="Z523" s="98"/>
      <c r="AA523" s="98"/>
      <c r="AB523" s="98"/>
      <c r="AC523" s="98"/>
      <c r="AD523" s="98"/>
      <c r="AE523" s="98"/>
      <c r="AF523" s="98"/>
      <c r="AG523" s="98"/>
      <c r="AH523" s="98"/>
      <c r="AI523" s="98"/>
      <c r="AJ523" s="98"/>
      <c r="AK523" s="98"/>
      <c r="AL523" s="98"/>
      <c r="AM523" s="98"/>
      <c r="AN523" s="98"/>
      <c r="AO523" s="98"/>
      <c r="AP523" s="98"/>
      <c r="AQ523" s="98"/>
      <c r="AR523" s="98"/>
      <c r="AS523" s="98"/>
      <c r="AT523" s="98"/>
      <c r="AU523" s="98"/>
      <c r="AV523" s="98"/>
      <c r="AW523" s="98"/>
      <c r="AX523" s="98"/>
      <c r="AY523" s="98"/>
      <c r="AZ523" s="98"/>
      <c r="BA523" s="98"/>
      <c r="BB523" s="98"/>
      <c r="BC523" s="98"/>
      <c r="BD523" s="98"/>
      <c r="BE523" s="98"/>
      <c r="BF523" s="98"/>
      <c r="BG523" s="98"/>
    </row>
    <row r="524" spans="1:59">
      <c r="A524" s="324" t="s">
        <v>182</v>
      </c>
      <c r="B524" s="324"/>
      <c r="C524" s="324"/>
      <c r="D524" s="55" t="s">
        <v>41</v>
      </c>
      <c r="E524" s="14">
        <f>E525</f>
        <v>0</v>
      </c>
      <c r="F524" s="14">
        <f t="shared" ref="F524:G525" si="286">F525</f>
        <v>0</v>
      </c>
      <c r="G524" s="14">
        <f t="shared" si="286"/>
        <v>0</v>
      </c>
      <c r="H524" s="14">
        <f t="shared" si="275"/>
        <v>0</v>
      </c>
      <c r="I524" s="14">
        <f t="shared" si="276"/>
        <v>0</v>
      </c>
      <c r="J524" s="102"/>
      <c r="K524" s="102"/>
      <c r="L524" s="102"/>
      <c r="M524" s="102"/>
      <c r="N524" s="102"/>
      <c r="O524" s="102"/>
      <c r="P524" s="102"/>
      <c r="Q524" s="102"/>
      <c r="R524" s="102"/>
      <c r="S524" s="102"/>
      <c r="T524" s="102"/>
      <c r="U524" s="102"/>
      <c r="V524" s="102"/>
      <c r="W524" s="102"/>
      <c r="X524" s="102"/>
      <c r="Y524" s="102"/>
      <c r="Z524" s="102"/>
      <c r="AA524" s="102"/>
      <c r="AB524" s="102"/>
      <c r="AC524" s="102"/>
      <c r="AD524" s="102"/>
      <c r="AE524" s="102"/>
      <c r="AF524" s="102"/>
      <c r="AG524" s="102"/>
      <c r="AH524" s="102"/>
      <c r="AI524" s="102"/>
      <c r="AJ524" s="102"/>
      <c r="AK524" s="102"/>
      <c r="AL524" s="102"/>
      <c r="AM524" s="102"/>
      <c r="AN524" s="102"/>
      <c r="AO524" s="102"/>
      <c r="AP524" s="102"/>
      <c r="AQ524" s="102"/>
      <c r="AR524" s="102"/>
      <c r="AS524" s="102"/>
      <c r="AT524" s="102"/>
      <c r="AU524" s="102"/>
      <c r="AV524" s="102"/>
      <c r="AW524" s="102"/>
      <c r="AX524" s="102"/>
      <c r="AY524" s="102"/>
      <c r="AZ524" s="102"/>
      <c r="BA524" s="102"/>
      <c r="BB524" s="102"/>
      <c r="BC524" s="102"/>
      <c r="BD524" s="102"/>
      <c r="BE524" s="102"/>
      <c r="BF524" s="102"/>
      <c r="BG524" s="102"/>
    </row>
    <row r="525" spans="1:59">
      <c r="A525" s="73">
        <v>3</v>
      </c>
      <c r="B525" s="74"/>
      <c r="C525" s="75"/>
      <c r="D525" s="56" t="s">
        <v>51</v>
      </c>
      <c r="E525" s="6">
        <f>E526</f>
        <v>0</v>
      </c>
      <c r="F525" s="6">
        <f t="shared" si="286"/>
        <v>0</v>
      </c>
      <c r="G525" s="6">
        <f t="shared" si="286"/>
        <v>0</v>
      </c>
      <c r="H525" s="6">
        <f t="shared" si="275"/>
        <v>0</v>
      </c>
      <c r="I525" s="6">
        <f t="shared" si="276"/>
        <v>0</v>
      </c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  <c r="U525" s="103"/>
      <c r="V525" s="103"/>
      <c r="W525" s="103"/>
      <c r="X525" s="103"/>
      <c r="Y525" s="103"/>
      <c r="Z525" s="103"/>
      <c r="AA525" s="103"/>
      <c r="AB525" s="103"/>
      <c r="AC525" s="103"/>
      <c r="AD525" s="103"/>
      <c r="AE525" s="103"/>
      <c r="AF525" s="103"/>
      <c r="AG525" s="103"/>
      <c r="AH525" s="103"/>
      <c r="AI525" s="103"/>
      <c r="AJ525" s="103"/>
      <c r="AK525" s="103"/>
      <c r="AL525" s="103"/>
      <c r="AM525" s="103"/>
      <c r="AN525" s="103"/>
      <c r="AO525" s="103"/>
      <c r="AP525" s="103"/>
      <c r="AQ525" s="103"/>
      <c r="AR525" s="103"/>
      <c r="AS525" s="103"/>
      <c r="AT525" s="103"/>
      <c r="AU525" s="103"/>
      <c r="AV525" s="103"/>
      <c r="AW525" s="103"/>
      <c r="AX525" s="103"/>
      <c r="AY525" s="103"/>
      <c r="AZ525" s="103"/>
      <c r="BA525" s="103"/>
      <c r="BB525" s="103"/>
      <c r="BC525" s="103"/>
      <c r="BD525" s="103"/>
      <c r="BE525" s="103"/>
      <c r="BF525" s="103"/>
      <c r="BG525" s="103"/>
    </row>
    <row r="526" spans="1:59" s="98" customFormat="1">
      <c r="A526" s="273">
        <v>32</v>
      </c>
      <c r="B526" s="274"/>
      <c r="C526" s="275"/>
      <c r="D526" s="237" t="s">
        <v>61</v>
      </c>
      <c r="E526" s="221">
        <f>E527+E530+E533</f>
        <v>0</v>
      </c>
      <c r="F526" s="221">
        <f t="shared" ref="F526:G526" si="287">F527+F530+F533</f>
        <v>0</v>
      </c>
      <c r="G526" s="221">
        <f t="shared" si="287"/>
        <v>0</v>
      </c>
      <c r="H526" s="221">
        <f t="shared" si="275"/>
        <v>0</v>
      </c>
      <c r="I526" s="221">
        <f t="shared" si="276"/>
        <v>0</v>
      </c>
      <c r="J526" s="104"/>
      <c r="K526" s="104"/>
      <c r="L526" s="104"/>
      <c r="M526" s="104"/>
      <c r="N526" s="104"/>
      <c r="O526" s="104"/>
      <c r="P526" s="104"/>
      <c r="Q526" s="104"/>
      <c r="R526" s="104"/>
      <c r="S526" s="104"/>
      <c r="T526" s="104"/>
      <c r="U526" s="104"/>
      <c r="V526" s="104"/>
      <c r="W526" s="104"/>
      <c r="X526" s="104"/>
      <c r="Y526" s="104"/>
      <c r="Z526" s="104"/>
      <c r="AA526" s="104"/>
      <c r="AB526" s="104"/>
      <c r="AC526" s="104"/>
      <c r="AD526" s="104"/>
      <c r="AE526" s="104"/>
      <c r="AF526" s="104"/>
      <c r="AG526" s="104"/>
      <c r="AH526" s="104"/>
      <c r="AI526" s="104"/>
      <c r="AJ526" s="104"/>
      <c r="AK526" s="104"/>
      <c r="AL526" s="104"/>
      <c r="AM526" s="104"/>
      <c r="AN526" s="104"/>
      <c r="AO526" s="104"/>
      <c r="AP526" s="104"/>
      <c r="AQ526" s="104"/>
      <c r="AR526" s="104"/>
      <c r="AS526" s="104"/>
      <c r="AT526" s="104"/>
      <c r="AU526" s="104"/>
      <c r="AV526" s="104"/>
      <c r="AW526" s="104"/>
      <c r="AX526" s="104"/>
      <c r="AY526" s="104"/>
      <c r="AZ526" s="104"/>
      <c r="BA526" s="104"/>
      <c r="BB526" s="104"/>
      <c r="BC526" s="104"/>
      <c r="BD526" s="104"/>
      <c r="BE526" s="104"/>
      <c r="BF526" s="104"/>
      <c r="BG526" s="104"/>
    </row>
    <row r="527" spans="1:59" hidden="1">
      <c r="A527" s="33">
        <v>321</v>
      </c>
      <c r="B527" s="76"/>
      <c r="C527" s="77"/>
      <c r="D527" s="34" t="s">
        <v>62</v>
      </c>
      <c r="E527" s="10">
        <f>SUM(E528:E529)</f>
        <v>0</v>
      </c>
      <c r="F527" s="10">
        <f t="shared" ref="F527:G527" si="288">SUM(F528:F529)</f>
        <v>0</v>
      </c>
      <c r="G527" s="10">
        <f t="shared" si="288"/>
        <v>0</v>
      </c>
      <c r="H527" s="10">
        <f t="shared" si="275"/>
        <v>0</v>
      </c>
      <c r="I527" s="10">
        <f t="shared" si="276"/>
        <v>0</v>
      </c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  <c r="AA527" s="105"/>
      <c r="AB527" s="105"/>
      <c r="AC527" s="105"/>
      <c r="AD527" s="105"/>
      <c r="AE527" s="105"/>
      <c r="AF527" s="105"/>
      <c r="AG527" s="105"/>
      <c r="AH527" s="105"/>
      <c r="AI527" s="105"/>
      <c r="AJ527" s="105"/>
      <c r="AK527" s="105"/>
      <c r="AL527" s="105"/>
      <c r="AM527" s="105"/>
      <c r="AN527" s="105"/>
      <c r="AO527" s="105"/>
      <c r="AP527" s="105"/>
      <c r="AQ527" s="105"/>
      <c r="AR527" s="105"/>
      <c r="AS527" s="105"/>
      <c r="AT527" s="105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</row>
    <row r="528" spans="1:59" hidden="1">
      <c r="A528" s="78">
        <v>3211</v>
      </c>
      <c r="B528" s="79"/>
      <c r="C528" s="80"/>
      <c r="D528" s="35" t="s">
        <v>63</v>
      </c>
      <c r="E528" s="12">
        <v>0</v>
      </c>
      <c r="F528" s="12">
        <v>0</v>
      </c>
      <c r="G528" s="12">
        <v>0</v>
      </c>
      <c r="H528" s="12">
        <f t="shared" si="275"/>
        <v>0</v>
      </c>
      <c r="I528" s="12">
        <f t="shared" si="276"/>
        <v>0</v>
      </c>
      <c r="J528" s="98"/>
      <c r="K528" s="98"/>
      <c r="L528" s="98"/>
      <c r="M528" s="98"/>
      <c r="N528" s="98"/>
      <c r="O528" s="98"/>
      <c r="P528" s="98"/>
      <c r="Q528" s="98"/>
      <c r="R528" s="98"/>
      <c r="S528" s="98"/>
      <c r="T528" s="98"/>
      <c r="U528" s="98"/>
      <c r="V528" s="98"/>
      <c r="W528" s="98"/>
      <c r="X528" s="98"/>
      <c r="Y528" s="98"/>
      <c r="Z528" s="98"/>
      <c r="AA528" s="98"/>
      <c r="AB528" s="98"/>
      <c r="AC528" s="98"/>
      <c r="AD528" s="98"/>
      <c r="AE528" s="98"/>
      <c r="AF528" s="98"/>
      <c r="AG528" s="98"/>
      <c r="AH528" s="98"/>
      <c r="AI528" s="98"/>
      <c r="AJ528" s="98"/>
      <c r="AK528" s="98"/>
      <c r="AL528" s="98"/>
      <c r="AM528" s="98"/>
      <c r="AN528" s="98"/>
      <c r="AO528" s="98"/>
      <c r="AP528" s="98"/>
      <c r="AQ528" s="98"/>
      <c r="AR528" s="98"/>
      <c r="AS528" s="98"/>
      <c r="AT528" s="98"/>
      <c r="AU528" s="98"/>
      <c r="AV528" s="98"/>
      <c r="AW528" s="98"/>
      <c r="AX528" s="98"/>
      <c r="AY528" s="98"/>
      <c r="AZ528" s="98"/>
      <c r="BA528" s="98"/>
      <c r="BB528" s="98"/>
      <c r="BC528" s="98"/>
      <c r="BD528" s="98"/>
      <c r="BE528" s="98"/>
      <c r="BF528" s="98"/>
      <c r="BG528" s="98"/>
    </row>
    <row r="529" spans="1:59" hidden="1">
      <c r="A529" s="78">
        <v>3213</v>
      </c>
      <c r="B529" s="79"/>
      <c r="C529" s="80"/>
      <c r="D529" s="35" t="s">
        <v>65</v>
      </c>
      <c r="E529" s="12">
        <v>0</v>
      </c>
      <c r="F529" s="12">
        <v>0</v>
      </c>
      <c r="G529" s="12">
        <v>0</v>
      </c>
      <c r="H529" s="12">
        <f t="shared" si="275"/>
        <v>0</v>
      </c>
      <c r="I529" s="12">
        <f t="shared" si="276"/>
        <v>0</v>
      </c>
      <c r="J529" s="98"/>
      <c r="K529" s="98"/>
      <c r="L529" s="98"/>
      <c r="M529" s="98"/>
      <c r="N529" s="98"/>
      <c r="O529" s="98"/>
      <c r="P529" s="98"/>
      <c r="Q529" s="98"/>
      <c r="R529" s="98"/>
      <c r="S529" s="98"/>
      <c r="T529" s="98"/>
      <c r="U529" s="98"/>
      <c r="V529" s="98"/>
      <c r="W529" s="98"/>
      <c r="X529" s="98"/>
      <c r="Y529" s="98"/>
      <c r="Z529" s="98"/>
      <c r="AA529" s="98"/>
      <c r="AB529" s="98"/>
      <c r="AC529" s="98"/>
      <c r="AD529" s="98"/>
      <c r="AE529" s="98"/>
      <c r="AF529" s="98"/>
      <c r="AG529" s="98"/>
      <c r="AH529" s="98"/>
      <c r="AI529" s="98"/>
      <c r="AJ529" s="98"/>
      <c r="AK529" s="98"/>
      <c r="AL529" s="98"/>
      <c r="AM529" s="98"/>
      <c r="AN529" s="98"/>
      <c r="AO529" s="98"/>
      <c r="AP529" s="98"/>
      <c r="AQ529" s="98"/>
      <c r="AR529" s="98"/>
      <c r="AS529" s="98"/>
      <c r="AT529" s="98"/>
      <c r="AU529" s="98"/>
      <c r="AV529" s="98"/>
      <c r="AW529" s="98"/>
      <c r="AX529" s="98"/>
      <c r="AY529" s="98"/>
      <c r="AZ529" s="98"/>
      <c r="BA529" s="98"/>
      <c r="BB529" s="98"/>
      <c r="BC529" s="98"/>
      <c r="BD529" s="98"/>
      <c r="BE529" s="98"/>
      <c r="BF529" s="98"/>
      <c r="BG529" s="98"/>
    </row>
    <row r="530" spans="1:59" hidden="1">
      <c r="A530" s="33">
        <v>323</v>
      </c>
      <c r="B530" s="76"/>
      <c r="C530" s="77"/>
      <c r="D530" s="34" t="s">
        <v>74</v>
      </c>
      <c r="E530" s="10">
        <f>SUM(E531:E532)</f>
        <v>0</v>
      </c>
      <c r="F530" s="10">
        <f t="shared" ref="F530:G530" si="289">SUM(F531:F532)</f>
        <v>0</v>
      </c>
      <c r="G530" s="10">
        <f t="shared" si="289"/>
        <v>0</v>
      </c>
      <c r="H530" s="10">
        <f t="shared" si="275"/>
        <v>0</v>
      </c>
      <c r="I530" s="10">
        <f t="shared" si="276"/>
        <v>0</v>
      </c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  <c r="AA530" s="105"/>
      <c r="AB530" s="105"/>
      <c r="AC530" s="105"/>
      <c r="AD530" s="105"/>
      <c r="AE530" s="105"/>
      <c r="AF530" s="105"/>
      <c r="AG530" s="105"/>
      <c r="AH530" s="105"/>
      <c r="AI530" s="105"/>
      <c r="AJ530" s="105"/>
      <c r="AK530" s="105"/>
      <c r="AL530" s="105"/>
      <c r="AM530" s="105"/>
      <c r="AN530" s="105"/>
      <c r="AO530" s="105"/>
      <c r="AP530" s="105"/>
      <c r="AQ530" s="105"/>
      <c r="AR530" s="105"/>
      <c r="AS530" s="105"/>
      <c r="AT530" s="105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</row>
    <row r="531" spans="1:59" hidden="1">
      <c r="A531" s="78">
        <v>3231</v>
      </c>
      <c r="B531" s="79"/>
      <c r="C531" s="80"/>
      <c r="D531" s="35" t="s">
        <v>75</v>
      </c>
      <c r="E531" s="12">
        <v>0</v>
      </c>
      <c r="F531" s="12">
        <v>0</v>
      </c>
      <c r="G531" s="12">
        <v>0</v>
      </c>
      <c r="H531" s="12">
        <f t="shared" si="275"/>
        <v>0</v>
      </c>
      <c r="I531" s="12">
        <f t="shared" si="276"/>
        <v>0</v>
      </c>
      <c r="J531" s="98"/>
      <c r="K531" s="98"/>
      <c r="L531" s="98"/>
      <c r="M531" s="98"/>
      <c r="N531" s="98"/>
      <c r="O531" s="98"/>
      <c r="P531" s="98"/>
      <c r="Q531" s="98"/>
      <c r="R531" s="98"/>
      <c r="S531" s="98"/>
      <c r="T531" s="98"/>
      <c r="U531" s="98"/>
      <c r="V531" s="98"/>
      <c r="W531" s="98"/>
      <c r="X531" s="98"/>
      <c r="Y531" s="98"/>
      <c r="Z531" s="98"/>
      <c r="AA531" s="98"/>
      <c r="AB531" s="98"/>
      <c r="AC531" s="98"/>
      <c r="AD531" s="98"/>
      <c r="AE531" s="98"/>
      <c r="AF531" s="98"/>
      <c r="AG531" s="98"/>
      <c r="AH531" s="98"/>
      <c r="AI531" s="98"/>
      <c r="AJ531" s="98"/>
      <c r="AK531" s="98"/>
      <c r="AL531" s="98"/>
      <c r="AM531" s="98"/>
      <c r="AN531" s="98"/>
      <c r="AO531" s="98"/>
      <c r="AP531" s="98"/>
      <c r="AQ531" s="98"/>
      <c r="AR531" s="98"/>
      <c r="AS531" s="98"/>
      <c r="AT531" s="98"/>
      <c r="AU531" s="98"/>
      <c r="AV531" s="98"/>
      <c r="AW531" s="98"/>
      <c r="AX531" s="98"/>
      <c r="AY531" s="98"/>
      <c r="AZ531" s="98"/>
      <c r="BA531" s="98"/>
      <c r="BB531" s="98"/>
      <c r="BC531" s="98"/>
      <c r="BD531" s="98"/>
      <c r="BE531" s="98"/>
      <c r="BF531" s="98"/>
      <c r="BG531" s="98"/>
    </row>
    <row r="532" spans="1:59" ht="15" hidden="1" customHeight="1">
      <c r="A532" s="78">
        <v>3237</v>
      </c>
      <c r="B532" s="79"/>
      <c r="C532" s="80"/>
      <c r="D532" s="35" t="s">
        <v>81</v>
      </c>
      <c r="E532" s="12">
        <v>0</v>
      </c>
      <c r="F532" s="12">
        <v>0</v>
      </c>
      <c r="G532" s="12">
        <v>0</v>
      </c>
      <c r="H532" s="12">
        <f t="shared" si="275"/>
        <v>0</v>
      </c>
      <c r="I532" s="12">
        <f t="shared" si="276"/>
        <v>0</v>
      </c>
      <c r="J532" s="98"/>
      <c r="K532" s="98"/>
      <c r="L532" s="98"/>
      <c r="M532" s="98"/>
      <c r="N532" s="98"/>
      <c r="O532" s="98"/>
      <c r="P532" s="98"/>
      <c r="Q532" s="98"/>
      <c r="R532" s="98"/>
      <c r="S532" s="98"/>
      <c r="T532" s="98"/>
      <c r="U532" s="98"/>
      <c r="V532" s="98"/>
      <c r="W532" s="98"/>
      <c r="X532" s="98"/>
      <c r="Y532" s="98"/>
      <c r="Z532" s="98"/>
      <c r="AA532" s="98"/>
      <c r="AB532" s="98"/>
      <c r="AC532" s="98"/>
      <c r="AD532" s="98"/>
      <c r="AE532" s="98"/>
      <c r="AF532" s="98"/>
      <c r="AG532" s="98"/>
      <c r="AH532" s="98"/>
      <c r="AI532" s="98"/>
      <c r="AJ532" s="98"/>
      <c r="AK532" s="98"/>
      <c r="AL532" s="98"/>
      <c r="AM532" s="98"/>
      <c r="AN532" s="98"/>
      <c r="AO532" s="98"/>
      <c r="AP532" s="98"/>
      <c r="AQ532" s="98"/>
      <c r="AR532" s="98"/>
      <c r="AS532" s="98"/>
      <c r="AT532" s="98"/>
      <c r="AU532" s="98"/>
      <c r="AV532" s="98"/>
      <c r="AW532" s="98"/>
      <c r="AX532" s="98"/>
      <c r="AY532" s="98"/>
      <c r="AZ532" s="98"/>
      <c r="BA532" s="98"/>
      <c r="BB532" s="98"/>
      <c r="BC532" s="98"/>
      <c r="BD532" s="98"/>
      <c r="BE532" s="98"/>
      <c r="BF532" s="98"/>
      <c r="BG532" s="98"/>
    </row>
    <row r="533" spans="1:59" ht="25.5" hidden="1">
      <c r="A533" s="33">
        <v>329</v>
      </c>
      <c r="B533" s="76"/>
      <c r="C533" s="77"/>
      <c r="D533" s="34" t="s">
        <v>84</v>
      </c>
      <c r="E533" s="10">
        <f>SUM(E534:E535)</f>
        <v>0</v>
      </c>
      <c r="F533" s="10">
        <f t="shared" ref="F533:G533" si="290">SUM(F534:F535)</f>
        <v>0</v>
      </c>
      <c r="G533" s="10">
        <f t="shared" si="290"/>
        <v>0</v>
      </c>
      <c r="H533" s="10">
        <f t="shared" si="275"/>
        <v>0</v>
      </c>
      <c r="I533" s="10">
        <f t="shared" si="276"/>
        <v>0</v>
      </c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  <c r="AA533" s="105"/>
      <c r="AB533" s="105"/>
      <c r="AC533" s="105"/>
      <c r="AD533" s="105"/>
      <c r="AE533" s="105"/>
      <c r="AF533" s="105"/>
      <c r="AG533" s="105"/>
      <c r="AH533" s="105"/>
      <c r="AI533" s="105"/>
      <c r="AJ533" s="105"/>
      <c r="AK533" s="105"/>
      <c r="AL533" s="105"/>
      <c r="AM533" s="105"/>
      <c r="AN533" s="105"/>
      <c r="AO533" s="105"/>
      <c r="AP533" s="105"/>
      <c r="AQ533" s="105"/>
      <c r="AR533" s="105"/>
      <c r="AS533" s="105"/>
      <c r="AT533" s="105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</row>
    <row r="534" spans="1:59" ht="25.5" hidden="1">
      <c r="A534" s="78">
        <v>3291</v>
      </c>
      <c r="B534" s="79"/>
      <c r="C534" s="80"/>
      <c r="D534" s="35" t="s">
        <v>97</v>
      </c>
      <c r="E534" s="12">
        <v>0</v>
      </c>
      <c r="F534" s="12">
        <v>0</v>
      </c>
      <c r="G534" s="12">
        <v>0</v>
      </c>
      <c r="H534" s="12">
        <f t="shared" si="275"/>
        <v>0</v>
      </c>
      <c r="I534" s="12">
        <f t="shared" si="276"/>
        <v>0</v>
      </c>
      <c r="J534" s="98"/>
      <c r="K534" s="98"/>
      <c r="L534" s="98"/>
      <c r="M534" s="98"/>
      <c r="N534" s="98"/>
      <c r="O534" s="98"/>
      <c r="P534" s="98"/>
      <c r="Q534" s="98"/>
      <c r="R534" s="98"/>
      <c r="S534" s="98"/>
      <c r="T534" s="98"/>
      <c r="U534" s="98"/>
      <c r="V534" s="98"/>
      <c r="W534" s="98"/>
      <c r="X534" s="98"/>
      <c r="Y534" s="98"/>
      <c r="Z534" s="98"/>
      <c r="AA534" s="98"/>
      <c r="AB534" s="98"/>
      <c r="AC534" s="98"/>
      <c r="AD534" s="98"/>
      <c r="AE534" s="98"/>
      <c r="AF534" s="98"/>
      <c r="AG534" s="98"/>
      <c r="AH534" s="98"/>
      <c r="AI534" s="98"/>
      <c r="AJ534" s="98"/>
      <c r="AK534" s="98"/>
      <c r="AL534" s="98"/>
      <c r="AM534" s="98"/>
      <c r="AN534" s="98"/>
      <c r="AO534" s="98"/>
      <c r="AP534" s="98"/>
      <c r="AQ534" s="98"/>
      <c r="AR534" s="98"/>
      <c r="AS534" s="98"/>
      <c r="AT534" s="98"/>
      <c r="AU534" s="98"/>
      <c r="AV534" s="98"/>
      <c r="AW534" s="98"/>
      <c r="AX534" s="98"/>
      <c r="AY534" s="98"/>
      <c r="AZ534" s="98"/>
      <c r="BA534" s="98"/>
      <c r="BB534" s="98"/>
      <c r="BC534" s="98"/>
      <c r="BD534" s="98"/>
      <c r="BE534" s="98"/>
      <c r="BF534" s="98"/>
      <c r="BG534" s="98"/>
    </row>
    <row r="535" spans="1:59" ht="25.5" hidden="1">
      <c r="A535" s="78">
        <v>3299</v>
      </c>
      <c r="B535" s="79"/>
      <c r="C535" s="80"/>
      <c r="D535" s="35" t="s">
        <v>84</v>
      </c>
      <c r="E535" s="12">
        <v>0</v>
      </c>
      <c r="F535" s="12">
        <v>0</v>
      </c>
      <c r="G535" s="12">
        <v>0</v>
      </c>
      <c r="H535" s="12">
        <f t="shared" si="275"/>
        <v>0</v>
      </c>
      <c r="I535" s="12">
        <f t="shared" si="276"/>
        <v>0</v>
      </c>
      <c r="J535" s="98"/>
      <c r="K535" s="98"/>
      <c r="L535" s="98"/>
      <c r="M535" s="98"/>
      <c r="N535" s="98"/>
      <c r="O535" s="98"/>
      <c r="P535" s="98"/>
      <c r="Q535" s="98"/>
      <c r="R535" s="98"/>
      <c r="S535" s="98"/>
      <c r="T535" s="98"/>
      <c r="U535" s="98"/>
      <c r="V535" s="98"/>
      <c r="W535" s="98"/>
      <c r="X535" s="98"/>
      <c r="Y535" s="98"/>
      <c r="Z535" s="98"/>
      <c r="AA535" s="98"/>
      <c r="AB535" s="98"/>
      <c r="AC535" s="98"/>
      <c r="AD535" s="98"/>
      <c r="AE535" s="98"/>
      <c r="AF535" s="98"/>
      <c r="AG535" s="98"/>
      <c r="AH535" s="98"/>
      <c r="AI535" s="98"/>
      <c r="AJ535" s="98"/>
      <c r="AK535" s="98"/>
      <c r="AL535" s="98"/>
      <c r="AM535" s="98"/>
      <c r="AN535" s="98"/>
      <c r="AO535" s="98"/>
      <c r="AP535" s="98"/>
      <c r="AQ535" s="98"/>
      <c r="AR535" s="98"/>
      <c r="AS535" s="98"/>
      <c r="AT535" s="98"/>
      <c r="AU535" s="98"/>
      <c r="AV535" s="98"/>
      <c r="AW535" s="98"/>
      <c r="AX535" s="98"/>
      <c r="AY535" s="98"/>
      <c r="AZ535" s="98"/>
      <c r="BA535" s="98"/>
      <c r="BB535" s="98"/>
      <c r="BC535" s="98"/>
      <c r="BD535" s="98"/>
      <c r="BE535" s="98"/>
      <c r="BF535" s="98"/>
      <c r="BG535" s="98"/>
    </row>
    <row r="536" spans="1:59" ht="15" customHeight="1">
      <c r="A536" s="325" t="s">
        <v>188</v>
      </c>
      <c r="B536" s="325"/>
      <c r="C536" s="325"/>
      <c r="D536" s="71" t="s">
        <v>171</v>
      </c>
      <c r="E536" s="72">
        <f>E538+E565+E549</f>
        <v>21385.35</v>
      </c>
      <c r="F536" s="72">
        <f t="shared" ref="F536:I536" si="291">F538+F565+F549</f>
        <v>20130</v>
      </c>
      <c r="G536" s="72">
        <f t="shared" si="291"/>
        <v>7780</v>
      </c>
      <c r="H536" s="72">
        <f t="shared" si="291"/>
        <v>7780</v>
      </c>
      <c r="I536" s="72">
        <f t="shared" si="291"/>
        <v>7780</v>
      </c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7"/>
      <c r="AV536" s="107"/>
      <c r="AW536" s="107"/>
      <c r="AX536" s="107"/>
      <c r="AY536" s="107"/>
      <c r="AZ536" s="107"/>
      <c r="BA536" s="107"/>
      <c r="BB536" s="107"/>
      <c r="BC536" s="107"/>
      <c r="BD536" s="107"/>
      <c r="BE536" s="107"/>
      <c r="BF536" s="107"/>
      <c r="BG536" s="107"/>
    </row>
    <row r="537" spans="1:59" ht="15" customHeight="1">
      <c r="A537" s="324" t="s">
        <v>179</v>
      </c>
      <c r="B537" s="324"/>
      <c r="C537" s="324"/>
      <c r="D537" s="55" t="s">
        <v>31</v>
      </c>
      <c r="E537" s="14">
        <f>E538</f>
        <v>61.86</v>
      </c>
      <c r="F537" s="14">
        <f t="shared" ref="F537:G538" si="292">F538</f>
        <v>1000</v>
      </c>
      <c r="G537" s="14">
        <f t="shared" si="292"/>
        <v>3050</v>
      </c>
      <c r="H537" s="14">
        <f t="shared" si="275"/>
        <v>3050</v>
      </c>
      <c r="I537" s="14">
        <f t="shared" si="276"/>
        <v>3050</v>
      </c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  <c r="AA537" s="102"/>
      <c r="AB537" s="102"/>
      <c r="AC537" s="102"/>
      <c r="AD537" s="102"/>
      <c r="AE537" s="102"/>
      <c r="AF537" s="102"/>
      <c r="AG537" s="102"/>
      <c r="AH537" s="102"/>
      <c r="AI537" s="102"/>
      <c r="AJ537" s="102"/>
      <c r="AK537" s="102"/>
      <c r="AL537" s="102"/>
      <c r="AM537" s="102"/>
      <c r="AN537" s="102"/>
      <c r="AO537" s="102"/>
      <c r="AP537" s="102"/>
      <c r="AQ537" s="102"/>
      <c r="AR537" s="102"/>
      <c r="AS537" s="102"/>
      <c r="AT537" s="102"/>
      <c r="AU537" s="102"/>
      <c r="AV537" s="102"/>
      <c r="AW537" s="102"/>
      <c r="AX537" s="102"/>
      <c r="AY537" s="102"/>
      <c r="AZ537" s="102"/>
      <c r="BA537" s="102"/>
      <c r="BB537" s="102"/>
      <c r="BC537" s="102"/>
      <c r="BD537" s="102"/>
      <c r="BE537" s="102"/>
      <c r="BF537" s="102"/>
      <c r="BG537" s="102"/>
    </row>
    <row r="538" spans="1:59" ht="24">
      <c r="A538" s="73">
        <v>4</v>
      </c>
      <c r="B538" s="74"/>
      <c r="C538" s="75"/>
      <c r="D538" s="81" t="s">
        <v>107</v>
      </c>
      <c r="E538" s="6">
        <f>E539</f>
        <v>61.86</v>
      </c>
      <c r="F538" s="6">
        <f t="shared" si="292"/>
        <v>1000</v>
      </c>
      <c r="G538" s="6">
        <f t="shared" si="292"/>
        <v>3050</v>
      </c>
      <c r="H538" s="6">
        <f t="shared" si="275"/>
        <v>3050</v>
      </c>
      <c r="I538" s="6">
        <f t="shared" si="276"/>
        <v>3050</v>
      </c>
      <c r="J538" s="103"/>
      <c r="K538" s="103"/>
      <c r="L538" s="109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3"/>
      <c r="AK538" s="103"/>
      <c r="AL538" s="103"/>
      <c r="AM538" s="103"/>
      <c r="AN538" s="103"/>
      <c r="AO538" s="103"/>
      <c r="AP538" s="103"/>
      <c r="AQ538" s="103"/>
      <c r="AR538" s="103"/>
      <c r="AS538" s="103"/>
      <c r="AT538" s="103"/>
      <c r="AU538" s="103"/>
      <c r="AV538" s="103"/>
      <c r="AW538" s="103"/>
      <c r="AX538" s="103"/>
      <c r="AY538" s="103"/>
      <c r="AZ538" s="103"/>
      <c r="BA538" s="103"/>
      <c r="BB538" s="103"/>
      <c r="BC538" s="103"/>
      <c r="BD538" s="103"/>
      <c r="BE538" s="103"/>
      <c r="BF538" s="103"/>
      <c r="BG538" s="103"/>
    </row>
    <row r="539" spans="1:59" s="98" customFormat="1" ht="24">
      <c r="A539" s="273">
        <v>42</v>
      </c>
      <c r="B539" s="274"/>
      <c r="C539" s="275"/>
      <c r="D539" s="276" t="s">
        <v>108</v>
      </c>
      <c r="E539" s="221">
        <f>E540+E546</f>
        <v>61.86</v>
      </c>
      <c r="F539" s="221">
        <f t="shared" ref="F539:G539" si="293">F540+F546</f>
        <v>1000</v>
      </c>
      <c r="G539" s="221">
        <f t="shared" si="293"/>
        <v>3050</v>
      </c>
      <c r="H539" s="221">
        <f t="shared" si="275"/>
        <v>3050</v>
      </c>
      <c r="I539" s="221">
        <f t="shared" si="276"/>
        <v>3050</v>
      </c>
      <c r="J539" s="104"/>
      <c r="K539" s="110"/>
      <c r="L539" s="104"/>
      <c r="M539" s="104"/>
      <c r="N539" s="104"/>
      <c r="O539" s="104"/>
      <c r="P539" s="104"/>
      <c r="Q539" s="104"/>
      <c r="R539" s="104"/>
      <c r="S539" s="104"/>
      <c r="T539" s="104"/>
      <c r="U539" s="104"/>
      <c r="V539" s="104"/>
      <c r="W539" s="104"/>
      <c r="X539" s="104"/>
      <c r="Y539" s="104"/>
      <c r="Z539" s="104"/>
      <c r="AA539" s="104"/>
      <c r="AB539" s="104"/>
      <c r="AC539" s="104"/>
      <c r="AD539" s="104"/>
      <c r="AE539" s="104"/>
      <c r="AF539" s="104"/>
      <c r="AG539" s="104"/>
      <c r="AH539" s="104"/>
      <c r="AI539" s="104"/>
      <c r="AJ539" s="104"/>
      <c r="AK539" s="104"/>
      <c r="AL539" s="104"/>
      <c r="AM539" s="104"/>
      <c r="AN539" s="104"/>
      <c r="AO539" s="104"/>
      <c r="AP539" s="104"/>
      <c r="AQ539" s="104"/>
      <c r="AR539" s="104"/>
      <c r="AS539" s="104"/>
      <c r="AT539" s="104"/>
      <c r="AU539" s="104"/>
      <c r="AV539" s="104"/>
      <c r="AW539" s="104"/>
      <c r="AX539" s="104"/>
      <c r="AY539" s="104"/>
      <c r="AZ539" s="104"/>
      <c r="BA539" s="104"/>
      <c r="BB539" s="104"/>
      <c r="BC539" s="104"/>
      <c r="BD539" s="104"/>
      <c r="BE539" s="104"/>
      <c r="BF539" s="104"/>
      <c r="BG539" s="104"/>
    </row>
    <row r="540" spans="1:59" hidden="1">
      <c r="A540" s="33">
        <v>422</v>
      </c>
      <c r="B540" s="76"/>
      <c r="C540" s="77"/>
      <c r="D540" s="27" t="s">
        <v>109</v>
      </c>
      <c r="E540" s="10">
        <f>SUM(E541:E545)</f>
        <v>22</v>
      </c>
      <c r="F540" s="10">
        <f t="shared" ref="F540:G540" si="294">SUM(F541:F545)</f>
        <v>1000</v>
      </c>
      <c r="G540" s="10">
        <f t="shared" si="294"/>
        <v>3000</v>
      </c>
      <c r="H540" s="10">
        <f t="shared" si="275"/>
        <v>3000</v>
      </c>
      <c r="I540" s="10">
        <f t="shared" si="276"/>
        <v>3000</v>
      </c>
      <c r="J540" s="105"/>
      <c r="K540" s="110"/>
      <c r="L540" s="111"/>
      <c r="M540" s="105"/>
      <c r="N540" s="105"/>
      <c r="O540" s="105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  <c r="AA540" s="105"/>
      <c r="AB540" s="105"/>
      <c r="AC540" s="105"/>
      <c r="AD540" s="105"/>
      <c r="AE540" s="105"/>
      <c r="AF540" s="105"/>
      <c r="AG540" s="105"/>
      <c r="AH540" s="105"/>
      <c r="AI540" s="105"/>
      <c r="AJ540" s="105"/>
      <c r="AK540" s="105"/>
      <c r="AL540" s="105"/>
      <c r="AM540" s="105"/>
      <c r="AN540" s="105"/>
      <c r="AO540" s="105"/>
      <c r="AP540" s="105"/>
      <c r="AQ540" s="105"/>
      <c r="AR540" s="105"/>
      <c r="AS540" s="105"/>
      <c r="AT540" s="105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</row>
    <row r="541" spans="1:59" hidden="1">
      <c r="A541" s="78">
        <v>4221</v>
      </c>
      <c r="B541" s="79"/>
      <c r="C541" s="80"/>
      <c r="D541" s="28" t="s">
        <v>110</v>
      </c>
      <c r="E541" s="12">
        <v>0</v>
      </c>
      <c r="F541" s="12">
        <v>1000</v>
      </c>
      <c r="G541" s="12">
        <v>2000</v>
      </c>
      <c r="H541" s="12">
        <f t="shared" si="275"/>
        <v>2000</v>
      </c>
      <c r="I541" s="12">
        <f t="shared" si="276"/>
        <v>2000</v>
      </c>
      <c r="J541" s="98"/>
      <c r="K541" s="110"/>
      <c r="L541" s="106"/>
      <c r="M541" s="98"/>
      <c r="N541" s="98"/>
      <c r="O541" s="98"/>
      <c r="P541" s="98"/>
      <c r="Q541" s="98"/>
      <c r="R541" s="98"/>
      <c r="S541" s="98"/>
      <c r="T541" s="98"/>
      <c r="U541" s="98"/>
      <c r="V541" s="98"/>
      <c r="W541" s="98"/>
      <c r="X541" s="98"/>
      <c r="Y541" s="98"/>
      <c r="Z541" s="98"/>
      <c r="AA541" s="98"/>
      <c r="AB541" s="98"/>
      <c r="AC541" s="98"/>
      <c r="AD541" s="98"/>
      <c r="AE541" s="98"/>
      <c r="AF541" s="98"/>
      <c r="AG541" s="98"/>
      <c r="AH541" s="98"/>
      <c r="AI541" s="98"/>
      <c r="AJ541" s="98"/>
      <c r="AK541" s="98"/>
      <c r="AL541" s="98"/>
      <c r="AM541" s="98"/>
      <c r="AN541" s="98"/>
      <c r="AO541" s="98"/>
      <c r="AP541" s="98"/>
      <c r="AQ541" s="98"/>
      <c r="AR541" s="98"/>
      <c r="AS541" s="98"/>
      <c r="AT541" s="98"/>
      <c r="AU541" s="98"/>
      <c r="AV541" s="98"/>
      <c r="AW541" s="98"/>
      <c r="AX541" s="98"/>
      <c r="AY541" s="98"/>
      <c r="AZ541" s="98"/>
      <c r="BA541" s="98"/>
      <c r="BB541" s="98"/>
      <c r="BC541" s="98"/>
      <c r="BD541" s="98"/>
      <c r="BE541" s="98"/>
      <c r="BF541" s="98"/>
      <c r="BG541" s="98"/>
    </row>
    <row r="542" spans="1:59" hidden="1">
      <c r="A542" s="78">
        <v>4222</v>
      </c>
      <c r="B542" s="79"/>
      <c r="C542" s="80"/>
      <c r="D542" s="28" t="s">
        <v>111</v>
      </c>
      <c r="E542" s="12">
        <v>0</v>
      </c>
      <c r="F542" s="12">
        <v>0</v>
      </c>
      <c r="G542" s="12">
        <v>0</v>
      </c>
      <c r="H542" s="12">
        <f t="shared" si="275"/>
        <v>0</v>
      </c>
      <c r="I542" s="12">
        <f t="shared" si="276"/>
        <v>0</v>
      </c>
      <c r="J542" s="98"/>
      <c r="K542" s="110"/>
      <c r="L542" s="106"/>
      <c r="M542" s="98"/>
      <c r="N542" s="98"/>
      <c r="O542" s="98"/>
      <c r="P542" s="98"/>
      <c r="Q542" s="98"/>
      <c r="R542" s="98"/>
      <c r="S542" s="98"/>
      <c r="T542" s="98"/>
      <c r="U542" s="98"/>
      <c r="V542" s="98"/>
      <c r="W542" s="98"/>
      <c r="X542" s="98"/>
      <c r="Y542" s="98"/>
      <c r="Z542" s="98"/>
      <c r="AA542" s="98"/>
      <c r="AB542" s="98"/>
      <c r="AC542" s="98"/>
      <c r="AD542" s="98"/>
      <c r="AE542" s="98"/>
      <c r="AF542" s="98"/>
      <c r="AG542" s="98"/>
      <c r="AH542" s="98"/>
      <c r="AI542" s="98"/>
      <c r="AJ542" s="98"/>
      <c r="AK542" s="98"/>
      <c r="AL542" s="98"/>
      <c r="AM542" s="98"/>
      <c r="AN542" s="98"/>
      <c r="AO542" s="98"/>
      <c r="AP542" s="98"/>
      <c r="AQ542" s="98"/>
      <c r="AR542" s="98"/>
      <c r="AS542" s="98"/>
      <c r="AT542" s="98"/>
      <c r="AU542" s="98"/>
      <c r="AV542" s="98"/>
      <c r="AW542" s="98"/>
      <c r="AX542" s="98"/>
      <c r="AY542" s="98"/>
      <c r="AZ542" s="98"/>
      <c r="BA542" s="98"/>
      <c r="BB542" s="98"/>
      <c r="BC542" s="98"/>
      <c r="BD542" s="98"/>
      <c r="BE542" s="98"/>
      <c r="BF542" s="98"/>
      <c r="BG542" s="98"/>
    </row>
    <row r="543" spans="1:59" hidden="1">
      <c r="A543" s="78">
        <v>4223</v>
      </c>
      <c r="B543" s="79"/>
      <c r="C543" s="80"/>
      <c r="D543" s="28" t="s">
        <v>112</v>
      </c>
      <c r="E543" s="12">
        <v>0</v>
      </c>
      <c r="F543" s="12">
        <v>0</v>
      </c>
      <c r="G543" s="12">
        <v>500</v>
      </c>
      <c r="H543" s="12">
        <f t="shared" si="275"/>
        <v>500</v>
      </c>
      <c r="I543" s="12">
        <f t="shared" si="276"/>
        <v>500</v>
      </c>
      <c r="J543" s="98"/>
      <c r="K543" s="110"/>
      <c r="L543" s="98"/>
      <c r="M543" s="98"/>
      <c r="N543" s="98"/>
      <c r="O543" s="98"/>
      <c r="P543" s="98"/>
      <c r="Q543" s="98"/>
      <c r="R543" s="98"/>
      <c r="S543" s="98"/>
      <c r="T543" s="98"/>
      <c r="U543" s="98"/>
      <c r="V543" s="98"/>
      <c r="W543" s="98"/>
      <c r="X543" s="98"/>
      <c r="Y543" s="98"/>
      <c r="Z543" s="98"/>
      <c r="AA543" s="98"/>
      <c r="AB543" s="98"/>
      <c r="AC543" s="98"/>
      <c r="AD543" s="98"/>
      <c r="AE543" s="98"/>
      <c r="AF543" s="98"/>
      <c r="AG543" s="98"/>
      <c r="AH543" s="98"/>
      <c r="AI543" s="98"/>
      <c r="AJ543" s="98"/>
      <c r="AK543" s="98"/>
      <c r="AL543" s="98"/>
      <c r="AM543" s="98"/>
      <c r="AN543" s="98"/>
      <c r="AO543" s="98"/>
      <c r="AP543" s="98"/>
      <c r="AQ543" s="98"/>
      <c r="AR543" s="98"/>
      <c r="AS543" s="98"/>
      <c r="AT543" s="98"/>
      <c r="AU543" s="98"/>
      <c r="AV543" s="98"/>
      <c r="AW543" s="98"/>
      <c r="AX543" s="98"/>
      <c r="AY543" s="98"/>
      <c r="AZ543" s="98"/>
      <c r="BA543" s="98"/>
      <c r="BB543" s="98"/>
      <c r="BC543" s="98"/>
      <c r="BD543" s="98"/>
      <c r="BE543" s="98"/>
      <c r="BF543" s="98"/>
      <c r="BG543" s="98"/>
    </row>
    <row r="544" spans="1:59" hidden="1">
      <c r="A544" s="78">
        <v>4226</v>
      </c>
      <c r="B544" s="79"/>
      <c r="C544" s="80"/>
      <c r="D544" s="28" t="s">
        <v>113</v>
      </c>
      <c r="E544" s="12">
        <v>0</v>
      </c>
      <c r="F544" s="12">
        <v>0</v>
      </c>
      <c r="G544" s="12">
        <v>0</v>
      </c>
      <c r="H544" s="12">
        <f t="shared" si="275"/>
        <v>0</v>
      </c>
      <c r="I544" s="12">
        <f t="shared" si="276"/>
        <v>0</v>
      </c>
      <c r="J544" s="98"/>
      <c r="K544" s="110"/>
      <c r="L544" s="98"/>
      <c r="M544" s="98"/>
      <c r="N544" s="98"/>
      <c r="O544" s="98"/>
      <c r="P544" s="98"/>
      <c r="Q544" s="98"/>
      <c r="R544" s="98"/>
      <c r="S544" s="98"/>
      <c r="T544" s="98"/>
      <c r="U544" s="98"/>
      <c r="V544" s="98"/>
      <c r="W544" s="98"/>
      <c r="X544" s="98"/>
      <c r="Y544" s="98"/>
      <c r="Z544" s="98"/>
      <c r="AA544" s="98"/>
      <c r="AB544" s="98"/>
      <c r="AC544" s="98"/>
      <c r="AD544" s="98"/>
      <c r="AE544" s="98"/>
      <c r="AF544" s="98"/>
      <c r="AG544" s="98"/>
      <c r="AH544" s="98"/>
      <c r="AI544" s="98"/>
      <c r="AJ544" s="98"/>
      <c r="AK544" s="98"/>
      <c r="AL544" s="98"/>
      <c r="AM544" s="98"/>
      <c r="AN544" s="98"/>
      <c r="AO544" s="98"/>
      <c r="AP544" s="98"/>
      <c r="AQ544" s="98"/>
      <c r="AR544" s="98"/>
      <c r="AS544" s="98"/>
      <c r="AT544" s="98"/>
      <c r="AU544" s="98"/>
      <c r="AV544" s="98"/>
      <c r="AW544" s="98"/>
      <c r="AX544" s="98"/>
      <c r="AY544" s="98"/>
      <c r="AZ544" s="98"/>
      <c r="BA544" s="98"/>
      <c r="BB544" s="98"/>
      <c r="BC544" s="98"/>
      <c r="BD544" s="98"/>
      <c r="BE544" s="98"/>
      <c r="BF544" s="98"/>
      <c r="BG544" s="98"/>
    </row>
    <row r="545" spans="1:59" ht="24" hidden="1">
      <c r="A545" s="78">
        <v>4227</v>
      </c>
      <c r="B545" s="79"/>
      <c r="C545" s="80"/>
      <c r="D545" s="28" t="s">
        <v>114</v>
      </c>
      <c r="E545" s="12">
        <v>22</v>
      </c>
      <c r="F545" s="12">
        <v>0</v>
      </c>
      <c r="G545" s="12">
        <v>500</v>
      </c>
      <c r="H545" s="12">
        <f t="shared" si="275"/>
        <v>500</v>
      </c>
      <c r="I545" s="12">
        <f t="shared" si="276"/>
        <v>500</v>
      </c>
      <c r="J545" s="98"/>
      <c r="K545" s="110"/>
      <c r="L545" s="98"/>
      <c r="M545" s="98"/>
      <c r="N545" s="98"/>
      <c r="O545" s="98"/>
      <c r="P545" s="98"/>
      <c r="Q545" s="98"/>
      <c r="R545" s="98"/>
      <c r="S545" s="98"/>
      <c r="T545" s="98"/>
      <c r="U545" s="98"/>
      <c r="V545" s="98"/>
      <c r="W545" s="98"/>
      <c r="X545" s="98"/>
      <c r="Y545" s="98"/>
      <c r="Z545" s="98"/>
      <c r="AA545" s="98"/>
      <c r="AB545" s="98"/>
      <c r="AC545" s="98"/>
      <c r="AD545" s="98"/>
      <c r="AE545" s="98"/>
      <c r="AF545" s="98"/>
      <c r="AG545" s="98"/>
      <c r="AH545" s="98"/>
      <c r="AI545" s="98"/>
      <c r="AJ545" s="98"/>
      <c r="AK545" s="98"/>
      <c r="AL545" s="98"/>
      <c r="AM545" s="98"/>
      <c r="AN545" s="98"/>
      <c r="AO545" s="98"/>
      <c r="AP545" s="98"/>
      <c r="AQ545" s="98"/>
      <c r="AR545" s="98"/>
      <c r="AS545" s="98"/>
      <c r="AT545" s="98"/>
      <c r="AU545" s="98"/>
      <c r="AV545" s="98"/>
      <c r="AW545" s="98"/>
      <c r="AX545" s="98"/>
      <c r="AY545" s="98"/>
      <c r="AZ545" s="98"/>
      <c r="BA545" s="98"/>
      <c r="BB545" s="98"/>
      <c r="BC545" s="98"/>
      <c r="BD545" s="98"/>
      <c r="BE545" s="98"/>
      <c r="BF545" s="98"/>
      <c r="BG545" s="98"/>
    </row>
    <row r="546" spans="1:59" ht="24" hidden="1">
      <c r="A546" s="33">
        <v>424</v>
      </c>
      <c r="B546" s="76"/>
      <c r="C546" s="77"/>
      <c r="D546" s="27" t="s">
        <v>115</v>
      </c>
      <c r="E546" s="10">
        <f>SUM(E547:E548)</f>
        <v>39.86</v>
      </c>
      <c r="F546" s="10">
        <f t="shared" ref="F546:G546" si="295">SUM(F547:F548)</f>
        <v>0</v>
      </c>
      <c r="G546" s="10">
        <f t="shared" si="295"/>
        <v>50</v>
      </c>
      <c r="H546" s="10">
        <f t="shared" si="275"/>
        <v>50</v>
      </c>
      <c r="I546" s="10">
        <f t="shared" si="276"/>
        <v>50</v>
      </c>
      <c r="J546" s="105"/>
      <c r="K546" s="110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  <c r="AA546" s="105"/>
      <c r="AB546" s="105"/>
      <c r="AC546" s="105"/>
      <c r="AD546" s="105"/>
      <c r="AE546" s="105"/>
      <c r="AF546" s="105"/>
      <c r="AG546" s="105"/>
      <c r="AH546" s="105"/>
      <c r="AI546" s="105"/>
      <c r="AJ546" s="105"/>
      <c r="AK546" s="105"/>
      <c r="AL546" s="105"/>
      <c r="AM546" s="105"/>
      <c r="AN546" s="105"/>
      <c r="AO546" s="105"/>
      <c r="AP546" s="105"/>
      <c r="AQ546" s="105"/>
      <c r="AR546" s="105"/>
      <c r="AS546" s="105"/>
      <c r="AT546" s="105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</row>
    <row r="547" spans="1:59" hidden="1">
      <c r="A547" s="78">
        <v>4241</v>
      </c>
      <c r="B547" s="79"/>
      <c r="C547" s="80"/>
      <c r="D547" s="28" t="s">
        <v>116</v>
      </c>
      <c r="E547" s="12">
        <v>39.86</v>
      </c>
      <c r="F547" s="12">
        <v>0</v>
      </c>
      <c r="G547" s="12">
        <v>50</v>
      </c>
      <c r="H547" s="12">
        <f t="shared" si="275"/>
        <v>50</v>
      </c>
      <c r="I547" s="12">
        <f t="shared" si="276"/>
        <v>50</v>
      </c>
      <c r="J547" s="98"/>
      <c r="K547" s="110"/>
      <c r="L547" s="98"/>
      <c r="M547" s="98"/>
      <c r="N547" s="98"/>
      <c r="O547" s="98"/>
      <c r="P547" s="98"/>
      <c r="Q547" s="98"/>
      <c r="R547" s="98"/>
      <c r="S547" s="98"/>
      <c r="T547" s="98"/>
      <c r="U547" s="98"/>
      <c r="V547" s="98"/>
      <c r="W547" s="98"/>
      <c r="X547" s="98"/>
      <c r="Y547" s="98"/>
      <c r="Z547" s="98"/>
      <c r="AA547" s="98"/>
      <c r="AB547" s="98"/>
      <c r="AC547" s="98"/>
      <c r="AD547" s="98"/>
      <c r="AE547" s="98"/>
      <c r="AF547" s="98"/>
      <c r="AG547" s="98"/>
      <c r="AH547" s="98"/>
      <c r="AI547" s="98"/>
      <c r="AJ547" s="98"/>
      <c r="AK547" s="98"/>
      <c r="AL547" s="98"/>
      <c r="AM547" s="98"/>
      <c r="AN547" s="98"/>
      <c r="AO547" s="98"/>
      <c r="AP547" s="98"/>
      <c r="AQ547" s="98"/>
      <c r="AR547" s="98"/>
      <c r="AS547" s="98"/>
      <c r="AT547" s="98"/>
      <c r="AU547" s="98"/>
      <c r="AV547" s="98"/>
      <c r="AW547" s="98"/>
      <c r="AX547" s="98"/>
      <c r="AY547" s="98"/>
      <c r="AZ547" s="98"/>
      <c r="BA547" s="98"/>
      <c r="BB547" s="98"/>
      <c r="BC547" s="98"/>
      <c r="BD547" s="98"/>
      <c r="BE547" s="98"/>
      <c r="BF547" s="98"/>
      <c r="BG547" s="98"/>
    </row>
    <row r="548" spans="1:59" ht="24" hidden="1">
      <c r="A548" s="78">
        <v>4242</v>
      </c>
      <c r="B548" s="79"/>
      <c r="C548" s="80"/>
      <c r="D548" s="93" t="s">
        <v>117</v>
      </c>
      <c r="E548" s="12">
        <v>0</v>
      </c>
      <c r="F548" s="12">
        <v>0</v>
      </c>
      <c r="G548" s="12">
        <v>0</v>
      </c>
      <c r="H548" s="12">
        <f t="shared" si="275"/>
        <v>0</v>
      </c>
      <c r="I548" s="12">
        <f t="shared" si="276"/>
        <v>0</v>
      </c>
      <c r="J548" s="98"/>
      <c r="K548" s="98"/>
      <c r="L548" s="98"/>
      <c r="M548" s="98"/>
      <c r="N548" s="98"/>
      <c r="O548" s="98"/>
      <c r="P548" s="98"/>
      <c r="Q548" s="98"/>
      <c r="R548" s="98"/>
      <c r="S548" s="98"/>
      <c r="T548" s="98"/>
      <c r="U548" s="98"/>
      <c r="V548" s="98"/>
      <c r="W548" s="98"/>
      <c r="X548" s="98"/>
      <c r="Y548" s="98"/>
      <c r="Z548" s="98"/>
      <c r="AA548" s="98"/>
      <c r="AB548" s="98"/>
      <c r="AC548" s="98"/>
      <c r="AD548" s="98"/>
      <c r="AE548" s="98"/>
      <c r="AF548" s="98"/>
      <c r="AG548" s="98"/>
      <c r="AH548" s="98"/>
      <c r="AI548" s="98"/>
      <c r="AJ548" s="98"/>
      <c r="AK548" s="98"/>
      <c r="AL548" s="98"/>
      <c r="AM548" s="98"/>
      <c r="AN548" s="98"/>
      <c r="AO548" s="98"/>
      <c r="AP548" s="98"/>
      <c r="AQ548" s="98"/>
      <c r="AR548" s="98"/>
      <c r="AS548" s="98"/>
      <c r="AT548" s="98"/>
      <c r="AU548" s="98"/>
      <c r="AV548" s="98"/>
      <c r="AW548" s="98"/>
      <c r="AX548" s="98"/>
      <c r="AY548" s="98"/>
      <c r="AZ548" s="98"/>
      <c r="BA548" s="98"/>
      <c r="BB548" s="98"/>
      <c r="BC548" s="98"/>
      <c r="BD548" s="98"/>
      <c r="BE548" s="98"/>
      <c r="BF548" s="98"/>
      <c r="BG548" s="98"/>
    </row>
    <row r="549" spans="1:59" ht="15" customHeight="1">
      <c r="A549" s="324" t="s">
        <v>180</v>
      </c>
      <c r="B549" s="324"/>
      <c r="C549" s="324"/>
      <c r="D549" s="55" t="s">
        <v>35</v>
      </c>
      <c r="E549" s="14">
        <f>E550</f>
        <v>820</v>
      </c>
      <c r="F549" s="14">
        <f t="shared" ref="F549:G549" si="296">F550</f>
        <v>1100</v>
      </c>
      <c r="G549" s="14">
        <f t="shared" si="296"/>
        <v>2600</v>
      </c>
      <c r="H549" s="14">
        <f t="shared" ref="H549:H563" si="297">G549</f>
        <v>2600</v>
      </c>
      <c r="I549" s="14">
        <f t="shared" ref="I549:I563" si="298">G549</f>
        <v>2600</v>
      </c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  <c r="Z549" s="102"/>
      <c r="AA549" s="102"/>
      <c r="AB549" s="102"/>
      <c r="AC549" s="102"/>
      <c r="AD549" s="102"/>
      <c r="AE549" s="102"/>
      <c r="AF549" s="102"/>
      <c r="AG549" s="102"/>
      <c r="AH549" s="102"/>
      <c r="AI549" s="102"/>
      <c r="AJ549" s="102"/>
      <c r="AK549" s="102"/>
      <c r="AL549" s="102"/>
      <c r="AM549" s="102"/>
      <c r="AN549" s="102"/>
      <c r="AO549" s="102"/>
      <c r="AP549" s="102"/>
      <c r="AQ549" s="102"/>
      <c r="AR549" s="102"/>
      <c r="AS549" s="102"/>
      <c r="AT549" s="102"/>
      <c r="AU549" s="102"/>
      <c r="AV549" s="102"/>
      <c r="AW549" s="102"/>
      <c r="AX549" s="102"/>
      <c r="AY549" s="102"/>
      <c r="AZ549" s="102"/>
      <c r="BA549" s="102"/>
      <c r="BB549" s="102"/>
      <c r="BC549" s="102"/>
      <c r="BD549" s="102"/>
      <c r="BE549" s="102"/>
      <c r="BF549" s="102"/>
      <c r="BG549" s="102"/>
    </row>
    <row r="550" spans="1:59" ht="24">
      <c r="A550" s="73">
        <v>4</v>
      </c>
      <c r="B550" s="74"/>
      <c r="C550" s="75"/>
      <c r="D550" s="81" t="s">
        <v>107</v>
      </c>
      <c r="E550" s="6">
        <f>E554+E551</f>
        <v>820</v>
      </c>
      <c r="F550" s="6">
        <f t="shared" ref="F550:I550" si="299">F554+F551</f>
        <v>1100</v>
      </c>
      <c r="G550" s="6">
        <f t="shared" si="299"/>
        <v>2600</v>
      </c>
      <c r="H550" s="6">
        <f t="shared" si="299"/>
        <v>2600</v>
      </c>
      <c r="I550" s="6">
        <f t="shared" si="299"/>
        <v>2600</v>
      </c>
      <c r="J550" s="103"/>
      <c r="K550" s="103"/>
      <c r="L550" s="109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3"/>
      <c r="AK550" s="103"/>
      <c r="AL550" s="103"/>
      <c r="AM550" s="103"/>
      <c r="AN550" s="103"/>
      <c r="AO550" s="103"/>
      <c r="AP550" s="103"/>
      <c r="AQ550" s="103"/>
      <c r="AR550" s="103"/>
      <c r="AS550" s="103"/>
      <c r="AT550" s="103"/>
      <c r="AU550" s="103"/>
      <c r="AV550" s="103"/>
      <c r="AW550" s="103"/>
      <c r="AX550" s="103"/>
      <c r="AY550" s="103"/>
      <c r="AZ550" s="103"/>
      <c r="BA550" s="103"/>
      <c r="BB550" s="103"/>
      <c r="BC550" s="103"/>
      <c r="BD550" s="103"/>
      <c r="BE550" s="103"/>
      <c r="BF550" s="103"/>
      <c r="BG550" s="103"/>
    </row>
    <row r="551" spans="1:59" s="98" customFormat="1" ht="27" customHeight="1">
      <c r="A551" s="273">
        <v>41</v>
      </c>
      <c r="B551" s="274"/>
      <c r="C551" s="275"/>
      <c r="D551" s="276" t="s">
        <v>311</v>
      </c>
      <c r="E551" s="221">
        <f>E552</f>
        <v>275</v>
      </c>
      <c r="F551" s="221">
        <f t="shared" ref="F551:I551" si="300">F552</f>
        <v>0</v>
      </c>
      <c r="G551" s="221">
        <f t="shared" si="300"/>
        <v>0</v>
      </c>
      <c r="H551" s="221">
        <f t="shared" si="300"/>
        <v>0</v>
      </c>
      <c r="I551" s="221">
        <f t="shared" si="300"/>
        <v>0</v>
      </c>
      <c r="J551" s="104"/>
      <c r="K551" s="104"/>
      <c r="L551" s="104"/>
      <c r="M551" s="104"/>
      <c r="N551" s="104"/>
      <c r="O551" s="104"/>
      <c r="P551" s="104"/>
      <c r="Q551" s="104"/>
      <c r="R551" s="104"/>
      <c r="S551" s="104"/>
      <c r="T551" s="104"/>
      <c r="U551" s="104"/>
      <c r="V551" s="104"/>
      <c r="W551" s="104"/>
      <c r="X551" s="104"/>
      <c r="Y551" s="104"/>
      <c r="Z551" s="104"/>
      <c r="AA551" s="104"/>
      <c r="AB551" s="104"/>
      <c r="AC551" s="104"/>
      <c r="AD551" s="104"/>
      <c r="AE551" s="104"/>
      <c r="AF551" s="104"/>
      <c r="AG551" s="104"/>
      <c r="AH551" s="104"/>
      <c r="AI551" s="104"/>
      <c r="AJ551" s="104"/>
      <c r="AK551" s="104"/>
      <c r="AL551" s="104"/>
      <c r="AM551" s="104"/>
      <c r="AN551" s="104"/>
      <c r="AO551" s="104"/>
      <c r="AP551" s="104"/>
      <c r="AQ551" s="104"/>
      <c r="AR551" s="104"/>
      <c r="AS551" s="104"/>
      <c r="AT551" s="104"/>
      <c r="AU551" s="104"/>
      <c r="AV551" s="104"/>
      <c r="AW551" s="104"/>
      <c r="AX551" s="104"/>
      <c r="AY551" s="104"/>
      <c r="AZ551" s="104"/>
      <c r="BA551" s="104"/>
      <c r="BB551" s="104"/>
      <c r="BC551" s="104"/>
      <c r="BD551" s="104"/>
      <c r="BE551" s="104"/>
      <c r="BF551" s="104"/>
      <c r="BG551" s="104"/>
    </row>
    <row r="552" spans="1:59" s="98" customFormat="1" hidden="1">
      <c r="A552" s="277">
        <v>412</v>
      </c>
      <c r="B552" s="278"/>
      <c r="C552" s="279"/>
      <c r="D552" s="286" t="s">
        <v>307</v>
      </c>
      <c r="E552" s="223">
        <f>E553</f>
        <v>275</v>
      </c>
      <c r="F552" s="223">
        <f t="shared" ref="F552:I552" si="301">F553</f>
        <v>0</v>
      </c>
      <c r="G552" s="223">
        <f t="shared" si="301"/>
        <v>0</v>
      </c>
      <c r="H552" s="223">
        <f t="shared" si="301"/>
        <v>0</v>
      </c>
      <c r="I552" s="223">
        <f t="shared" si="301"/>
        <v>0</v>
      </c>
      <c r="J552" s="105"/>
      <c r="K552" s="105"/>
      <c r="L552" s="111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  <c r="AA552" s="105"/>
      <c r="AB552" s="105"/>
      <c r="AC552" s="105"/>
      <c r="AD552" s="105"/>
      <c r="AE552" s="105"/>
      <c r="AF552" s="105"/>
      <c r="AG552" s="105"/>
      <c r="AH552" s="105"/>
      <c r="AI552" s="105"/>
      <c r="AJ552" s="105"/>
      <c r="AK552" s="105"/>
      <c r="AL552" s="105"/>
      <c r="AM552" s="105"/>
      <c r="AN552" s="105"/>
      <c r="AO552" s="105"/>
      <c r="AP552" s="105"/>
      <c r="AQ552" s="105"/>
      <c r="AR552" s="105"/>
      <c r="AS552" s="105"/>
      <c r="AT552" s="105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</row>
    <row r="553" spans="1:59" s="98" customFormat="1" hidden="1">
      <c r="A553" s="280">
        <v>4123</v>
      </c>
      <c r="B553" s="281"/>
      <c r="C553" s="282"/>
      <c r="D553" s="287" t="s">
        <v>308</v>
      </c>
      <c r="E553" s="226">
        <v>275</v>
      </c>
      <c r="F553" s="226">
        <v>0</v>
      </c>
      <c r="G553" s="226">
        <v>0</v>
      </c>
      <c r="H553" s="226">
        <v>0</v>
      </c>
      <c r="I553" s="226">
        <v>0</v>
      </c>
    </row>
    <row r="554" spans="1:59" s="98" customFormat="1" ht="24">
      <c r="A554" s="273">
        <v>42</v>
      </c>
      <c r="B554" s="274"/>
      <c r="C554" s="275"/>
      <c r="D554" s="276" t="s">
        <v>108</v>
      </c>
      <c r="E554" s="221">
        <f>E555+E561</f>
        <v>545</v>
      </c>
      <c r="F554" s="221">
        <f t="shared" ref="F554:G554" si="302">F555+F561</f>
        <v>1100</v>
      </c>
      <c r="G554" s="221">
        <f t="shared" si="302"/>
        <v>2600</v>
      </c>
      <c r="H554" s="221">
        <f t="shared" si="297"/>
        <v>2600</v>
      </c>
      <c r="I554" s="221">
        <f t="shared" si="298"/>
        <v>2600</v>
      </c>
      <c r="J554" s="104"/>
      <c r="K554" s="104"/>
      <c r="L554" s="104"/>
      <c r="M554" s="104"/>
      <c r="N554" s="104"/>
      <c r="O554" s="104"/>
      <c r="P554" s="104"/>
      <c r="Q554" s="104"/>
      <c r="R554" s="104"/>
      <c r="S554" s="104"/>
      <c r="T554" s="104"/>
      <c r="U554" s="104"/>
      <c r="V554" s="104"/>
      <c r="W554" s="104"/>
      <c r="X554" s="104"/>
      <c r="Y554" s="104"/>
      <c r="Z554" s="104"/>
      <c r="AA554" s="104"/>
      <c r="AB554" s="104"/>
      <c r="AC554" s="104"/>
      <c r="AD554" s="104"/>
      <c r="AE554" s="104"/>
      <c r="AF554" s="104"/>
      <c r="AG554" s="104"/>
      <c r="AH554" s="104"/>
      <c r="AI554" s="104"/>
      <c r="AJ554" s="104"/>
      <c r="AK554" s="104"/>
      <c r="AL554" s="104"/>
      <c r="AM554" s="104"/>
      <c r="AN554" s="104"/>
      <c r="AO554" s="104"/>
      <c r="AP554" s="104"/>
      <c r="AQ554" s="104"/>
      <c r="AR554" s="104"/>
      <c r="AS554" s="104"/>
      <c r="AT554" s="104"/>
      <c r="AU554" s="104"/>
      <c r="AV554" s="104"/>
      <c r="AW554" s="104"/>
      <c r="AX554" s="104"/>
      <c r="AY554" s="104"/>
      <c r="AZ554" s="104"/>
      <c r="BA554" s="104"/>
      <c r="BB554" s="104"/>
      <c r="BC554" s="104"/>
      <c r="BD554" s="104"/>
      <c r="BE554" s="104"/>
      <c r="BF554" s="104"/>
      <c r="BG554" s="104"/>
    </row>
    <row r="555" spans="1:59" hidden="1">
      <c r="A555" s="33">
        <v>422</v>
      </c>
      <c r="B555" s="76"/>
      <c r="C555" s="77"/>
      <c r="D555" s="27" t="s">
        <v>109</v>
      </c>
      <c r="E555" s="10">
        <f>SUM(E556:E560)</f>
        <v>545</v>
      </c>
      <c r="F555" s="10">
        <f t="shared" ref="F555:G555" si="303">SUM(F556:F560)</f>
        <v>1000</v>
      </c>
      <c r="G555" s="10">
        <f t="shared" si="303"/>
        <v>2500</v>
      </c>
      <c r="H555" s="10">
        <f t="shared" si="297"/>
        <v>2500</v>
      </c>
      <c r="I555" s="10">
        <f t="shared" si="298"/>
        <v>2500</v>
      </c>
      <c r="J555" s="105"/>
      <c r="K555" s="105"/>
      <c r="L555" s="111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  <c r="AA555" s="105"/>
      <c r="AB555" s="105"/>
      <c r="AC555" s="105"/>
      <c r="AD555" s="105"/>
      <c r="AE555" s="105"/>
      <c r="AF555" s="105"/>
      <c r="AG555" s="105"/>
      <c r="AH555" s="105"/>
      <c r="AI555" s="105"/>
      <c r="AJ555" s="105"/>
      <c r="AK555" s="105"/>
      <c r="AL555" s="105"/>
      <c r="AM555" s="105"/>
      <c r="AN555" s="105"/>
      <c r="AO555" s="105"/>
      <c r="AP555" s="105"/>
      <c r="AQ555" s="105"/>
      <c r="AR555" s="105"/>
      <c r="AS555" s="105"/>
      <c r="AT555" s="105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</row>
    <row r="556" spans="1:59" hidden="1">
      <c r="A556" s="78">
        <v>4221</v>
      </c>
      <c r="B556" s="79"/>
      <c r="C556" s="80"/>
      <c r="D556" s="28" t="s">
        <v>110</v>
      </c>
      <c r="E556" s="12">
        <v>0</v>
      </c>
      <c r="F556" s="12">
        <v>1000</v>
      </c>
      <c r="G556" s="12">
        <v>2000</v>
      </c>
      <c r="H556" s="12">
        <f t="shared" si="297"/>
        <v>2000</v>
      </c>
      <c r="I556" s="12">
        <f t="shared" si="298"/>
        <v>2000</v>
      </c>
      <c r="J556" s="98"/>
      <c r="K556" s="98"/>
      <c r="L556" s="106"/>
      <c r="M556" s="98"/>
      <c r="N556" s="98"/>
      <c r="O556" s="98"/>
      <c r="P556" s="98"/>
      <c r="Q556" s="98"/>
      <c r="R556" s="98"/>
      <c r="S556" s="98"/>
      <c r="T556" s="98"/>
      <c r="U556" s="98"/>
      <c r="V556" s="98"/>
      <c r="W556" s="98"/>
      <c r="X556" s="98"/>
      <c r="Y556" s="98"/>
      <c r="Z556" s="98"/>
      <c r="AA556" s="98"/>
      <c r="AB556" s="98"/>
      <c r="AC556" s="98"/>
      <c r="AD556" s="98"/>
      <c r="AE556" s="98"/>
      <c r="AF556" s="98"/>
      <c r="AG556" s="98"/>
      <c r="AH556" s="98"/>
      <c r="AI556" s="98"/>
      <c r="AJ556" s="98"/>
      <c r="AK556" s="98"/>
      <c r="AL556" s="98"/>
      <c r="AM556" s="98"/>
      <c r="AN556" s="98"/>
      <c r="AO556" s="98"/>
      <c r="AP556" s="98"/>
      <c r="AQ556" s="98"/>
      <c r="AR556" s="98"/>
      <c r="AS556" s="98"/>
      <c r="AT556" s="98"/>
      <c r="AU556" s="98"/>
      <c r="AV556" s="98"/>
      <c r="AW556" s="98"/>
      <c r="AX556" s="98"/>
      <c r="AY556" s="98"/>
      <c r="AZ556" s="98"/>
      <c r="BA556" s="98"/>
      <c r="BB556" s="98"/>
      <c r="BC556" s="98"/>
      <c r="BD556" s="98"/>
      <c r="BE556" s="98"/>
      <c r="BF556" s="98"/>
      <c r="BG556" s="98"/>
    </row>
    <row r="557" spans="1:59" hidden="1">
      <c r="A557" s="78">
        <v>4222</v>
      </c>
      <c r="B557" s="79"/>
      <c r="C557" s="80"/>
      <c r="D557" s="28" t="s">
        <v>111</v>
      </c>
      <c r="E557" s="12">
        <v>0</v>
      </c>
      <c r="F557" s="12">
        <v>0</v>
      </c>
      <c r="G557" s="12">
        <v>0</v>
      </c>
      <c r="H557" s="12">
        <f t="shared" si="297"/>
        <v>0</v>
      </c>
      <c r="I557" s="12">
        <f t="shared" si="298"/>
        <v>0</v>
      </c>
      <c r="J557" s="98"/>
      <c r="K557" s="98"/>
      <c r="L557" s="98"/>
      <c r="M557" s="98"/>
      <c r="N557" s="98"/>
      <c r="O557" s="98"/>
      <c r="P557" s="98"/>
      <c r="Q557" s="98"/>
      <c r="R557" s="98"/>
      <c r="S557" s="98"/>
      <c r="T557" s="98"/>
      <c r="U557" s="98"/>
      <c r="V557" s="98"/>
      <c r="W557" s="98"/>
      <c r="X557" s="98"/>
      <c r="Y557" s="98"/>
      <c r="Z557" s="98"/>
      <c r="AA557" s="98"/>
      <c r="AB557" s="98"/>
      <c r="AC557" s="98"/>
      <c r="AD557" s="98"/>
      <c r="AE557" s="98"/>
      <c r="AF557" s="98"/>
      <c r="AG557" s="98"/>
      <c r="AH557" s="98"/>
      <c r="AI557" s="98"/>
      <c r="AJ557" s="98"/>
      <c r="AK557" s="98"/>
      <c r="AL557" s="98"/>
      <c r="AM557" s="98"/>
      <c r="AN557" s="98"/>
      <c r="AO557" s="98"/>
      <c r="AP557" s="98"/>
      <c r="AQ557" s="98"/>
      <c r="AR557" s="98"/>
      <c r="AS557" s="98"/>
      <c r="AT557" s="98"/>
      <c r="AU557" s="98"/>
      <c r="AV557" s="98"/>
      <c r="AW557" s="98"/>
      <c r="AX557" s="98"/>
      <c r="AY557" s="98"/>
      <c r="AZ557" s="98"/>
      <c r="BA557" s="98"/>
      <c r="BB557" s="98"/>
      <c r="BC557" s="98"/>
      <c r="BD557" s="98"/>
      <c r="BE557" s="98"/>
      <c r="BF557" s="98"/>
      <c r="BG557" s="98"/>
    </row>
    <row r="558" spans="1:59" hidden="1">
      <c r="A558" s="78">
        <v>4223</v>
      </c>
      <c r="B558" s="79"/>
      <c r="C558" s="80"/>
      <c r="D558" s="28" t="s">
        <v>112</v>
      </c>
      <c r="E558" s="12">
        <v>0</v>
      </c>
      <c r="F558" s="12">
        <v>0</v>
      </c>
      <c r="G558" s="12">
        <v>0</v>
      </c>
      <c r="H558" s="12">
        <f t="shared" si="297"/>
        <v>0</v>
      </c>
      <c r="I558" s="12">
        <f t="shared" si="298"/>
        <v>0</v>
      </c>
      <c r="J558" s="98"/>
      <c r="K558" s="98"/>
      <c r="L558" s="98"/>
      <c r="M558" s="98"/>
      <c r="N558" s="98"/>
      <c r="O558" s="98"/>
      <c r="P558" s="98"/>
      <c r="Q558" s="98"/>
      <c r="R558" s="98"/>
      <c r="S558" s="98"/>
      <c r="T558" s="98"/>
      <c r="U558" s="98"/>
      <c r="V558" s="98"/>
      <c r="W558" s="98"/>
      <c r="X558" s="98"/>
      <c r="Y558" s="98"/>
      <c r="Z558" s="98"/>
      <c r="AA558" s="98"/>
      <c r="AB558" s="98"/>
      <c r="AC558" s="98"/>
      <c r="AD558" s="98"/>
      <c r="AE558" s="98"/>
      <c r="AF558" s="98"/>
      <c r="AG558" s="98"/>
      <c r="AH558" s="98"/>
      <c r="AI558" s="98"/>
      <c r="AJ558" s="98"/>
      <c r="AK558" s="98"/>
      <c r="AL558" s="98"/>
      <c r="AM558" s="98"/>
      <c r="AN558" s="98"/>
      <c r="AO558" s="98"/>
      <c r="AP558" s="98"/>
      <c r="AQ558" s="98"/>
      <c r="AR558" s="98"/>
      <c r="AS558" s="98"/>
      <c r="AT558" s="98"/>
      <c r="AU558" s="98"/>
      <c r="AV558" s="98"/>
      <c r="AW558" s="98"/>
      <c r="AX558" s="98"/>
      <c r="AY558" s="98"/>
      <c r="AZ558" s="98"/>
      <c r="BA558" s="98"/>
      <c r="BB558" s="98"/>
      <c r="BC558" s="98"/>
      <c r="BD558" s="98"/>
      <c r="BE558" s="98"/>
      <c r="BF558" s="98"/>
      <c r="BG558" s="98"/>
    </row>
    <row r="559" spans="1:59" hidden="1">
      <c r="A559" s="78">
        <v>4226</v>
      </c>
      <c r="B559" s="79"/>
      <c r="C559" s="80"/>
      <c r="D559" s="28" t="s">
        <v>113</v>
      </c>
      <c r="E559" s="12">
        <v>0</v>
      </c>
      <c r="F559" s="12">
        <v>0</v>
      </c>
      <c r="G559" s="12">
        <v>0</v>
      </c>
      <c r="H559" s="12">
        <f t="shared" si="297"/>
        <v>0</v>
      </c>
      <c r="I559" s="12">
        <f t="shared" si="298"/>
        <v>0</v>
      </c>
      <c r="J559" s="98"/>
      <c r="K559" s="98"/>
      <c r="L559" s="98"/>
      <c r="M559" s="98"/>
      <c r="N559" s="98"/>
      <c r="O559" s="98"/>
      <c r="P559" s="98"/>
      <c r="Q559" s="98"/>
      <c r="R559" s="98"/>
      <c r="S559" s="98"/>
      <c r="T559" s="98"/>
      <c r="U559" s="98"/>
      <c r="V559" s="98"/>
      <c r="W559" s="98"/>
      <c r="X559" s="98"/>
      <c r="Y559" s="98"/>
      <c r="Z559" s="98"/>
      <c r="AA559" s="98"/>
      <c r="AB559" s="98"/>
      <c r="AC559" s="98"/>
      <c r="AD559" s="98"/>
      <c r="AE559" s="98"/>
      <c r="AF559" s="98"/>
      <c r="AG559" s="98"/>
      <c r="AH559" s="98"/>
      <c r="AI559" s="98"/>
      <c r="AJ559" s="98"/>
      <c r="AK559" s="98"/>
      <c r="AL559" s="98"/>
      <c r="AM559" s="98"/>
      <c r="AN559" s="98"/>
      <c r="AO559" s="98"/>
      <c r="AP559" s="98"/>
      <c r="AQ559" s="98"/>
      <c r="AR559" s="98"/>
      <c r="AS559" s="98"/>
      <c r="AT559" s="98"/>
      <c r="AU559" s="98"/>
      <c r="AV559" s="98"/>
      <c r="AW559" s="98"/>
      <c r="AX559" s="98"/>
      <c r="AY559" s="98"/>
      <c r="AZ559" s="98"/>
      <c r="BA559" s="98"/>
      <c r="BB559" s="98"/>
      <c r="BC559" s="98"/>
      <c r="BD559" s="98"/>
      <c r="BE559" s="98"/>
      <c r="BF559" s="98"/>
      <c r="BG559" s="98"/>
    </row>
    <row r="560" spans="1:59" ht="24" hidden="1">
      <c r="A560" s="78">
        <v>4227</v>
      </c>
      <c r="B560" s="79"/>
      <c r="C560" s="80"/>
      <c r="D560" s="28" t="s">
        <v>114</v>
      </c>
      <c r="E560" s="12">
        <v>545</v>
      </c>
      <c r="F560" s="12">
        <v>0</v>
      </c>
      <c r="G560" s="12">
        <v>500</v>
      </c>
      <c r="H560" s="12">
        <f t="shared" si="297"/>
        <v>500</v>
      </c>
      <c r="I560" s="12">
        <f t="shared" si="298"/>
        <v>500</v>
      </c>
      <c r="J560" s="98"/>
      <c r="K560" s="98"/>
      <c r="L560" s="98"/>
      <c r="M560" s="98"/>
      <c r="N560" s="98"/>
      <c r="O560" s="98"/>
      <c r="P560" s="98"/>
      <c r="Q560" s="98"/>
      <c r="R560" s="98"/>
      <c r="S560" s="98"/>
      <c r="T560" s="98"/>
      <c r="U560" s="98"/>
      <c r="V560" s="98"/>
      <c r="W560" s="98"/>
      <c r="X560" s="98"/>
      <c r="Y560" s="98"/>
      <c r="Z560" s="98"/>
      <c r="AA560" s="98"/>
      <c r="AB560" s="98"/>
      <c r="AC560" s="98"/>
      <c r="AD560" s="98"/>
      <c r="AE560" s="98"/>
      <c r="AF560" s="98"/>
      <c r="AG560" s="98"/>
      <c r="AH560" s="98"/>
      <c r="AI560" s="98"/>
      <c r="AJ560" s="98"/>
      <c r="AK560" s="98"/>
      <c r="AL560" s="98"/>
      <c r="AM560" s="98"/>
      <c r="AN560" s="98"/>
      <c r="AO560" s="98"/>
      <c r="AP560" s="98"/>
      <c r="AQ560" s="98"/>
      <c r="AR560" s="98"/>
      <c r="AS560" s="98"/>
      <c r="AT560" s="98"/>
      <c r="AU560" s="98"/>
      <c r="AV560" s="98"/>
      <c r="AW560" s="98"/>
      <c r="AX560" s="98"/>
      <c r="AY560" s="98"/>
      <c r="AZ560" s="98"/>
      <c r="BA560" s="98"/>
      <c r="BB560" s="98"/>
      <c r="BC560" s="98"/>
      <c r="BD560" s="98"/>
      <c r="BE560" s="98"/>
      <c r="BF560" s="98"/>
      <c r="BG560" s="98"/>
    </row>
    <row r="561" spans="1:59" ht="24" hidden="1">
      <c r="A561" s="33">
        <v>424</v>
      </c>
      <c r="B561" s="76"/>
      <c r="C561" s="77"/>
      <c r="D561" s="27" t="s">
        <v>115</v>
      </c>
      <c r="E561" s="10">
        <f>SUM(E562:E563)</f>
        <v>0</v>
      </c>
      <c r="F561" s="10">
        <f t="shared" ref="F561:G561" si="304">SUM(F562:F563)</f>
        <v>100</v>
      </c>
      <c r="G561" s="10">
        <f t="shared" si="304"/>
        <v>100</v>
      </c>
      <c r="H561" s="10">
        <f t="shared" si="297"/>
        <v>100</v>
      </c>
      <c r="I561" s="10">
        <f t="shared" si="298"/>
        <v>100</v>
      </c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  <c r="AA561" s="105"/>
      <c r="AB561" s="105"/>
      <c r="AC561" s="105"/>
      <c r="AD561" s="105"/>
      <c r="AE561" s="105"/>
      <c r="AF561" s="105"/>
      <c r="AG561" s="105"/>
      <c r="AH561" s="105"/>
      <c r="AI561" s="105"/>
      <c r="AJ561" s="105"/>
      <c r="AK561" s="105"/>
      <c r="AL561" s="105"/>
      <c r="AM561" s="105"/>
      <c r="AN561" s="105"/>
      <c r="AO561" s="105"/>
      <c r="AP561" s="105"/>
      <c r="AQ561" s="105"/>
      <c r="AR561" s="105"/>
      <c r="AS561" s="105"/>
      <c r="AT561" s="105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</row>
    <row r="562" spans="1:59" hidden="1">
      <c r="A562" s="78">
        <v>4241</v>
      </c>
      <c r="B562" s="79"/>
      <c r="C562" s="80"/>
      <c r="D562" s="28" t="s">
        <v>116</v>
      </c>
      <c r="E562" s="12">
        <v>0</v>
      </c>
      <c r="F562" s="12">
        <v>100</v>
      </c>
      <c r="G562" s="12">
        <v>100</v>
      </c>
      <c r="H562" s="12">
        <f t="shared" si="297"/>
        <v>100</v>
      </c>
      <c r="I562" s="12">
        <f t="shared" si="298"/>
        <v>100</v>
      </c>
      <c r="J562" s="98"/>
      <c r="K562" s="98"/>
      <c r="L562" s="98"/>
      <c r="M562" s="98"/>
      <c r="N562" s="98"/>
      <c r="O562" s="98"/>
      <c r="P562" s="98"/>
      <c r="Q562" s="98"/>
      <c r="R562" s="98"/>
      <c r="S562" s="98"/>
      <c r="T562" s="98"/>
      <c r="U562" s="98"/>
      <c r="V562" s="98"/>
      <c r="W562" s="98"/>
      <c r="X562" s="98"/>
      <c r="Y562" s="98"/>
      <c r="Z562" s="98"/>
      <c r="AA562" s="98"/>
      <c r="AB562" s="98"/>
      <c r="AC562" s="98"/>
      <c r="AD562" s="98"/>
      <c r="AE562" s="98"/>
      <c r="AF562" s="98"/>
      <c r="AG562" s="98"/>
      <c r="AH562" s="98"/>
      <c r="AI562" s="98"/>
      <c r="AJ562" s="98"/>
      <c r="AK562" s="98"/>
      <c r="AL562" s="98"/>
      <c r="AM562" s="98"/>
      <c r="AN562" s="98"/>
      <c r="AO562" s="98"/>
      <c r="AP562" s="98"/>
      <c r="AQ562" s="98"/>
      <c r="AR562" s="98"/>
      <c r="AS562" s="98"/>
      <c r="AT562" s="98"/>
      <c r="AU562" s="98"/>
      <c r="AV562" s="98"/>
      <c r="AW562" s="98"/>
      <c r="AX562" s="98"/>
      <c r="AY562" s="98"/>
      <c r="AZ562" s="98"/>
      <c r="BA562" s="98"/>
      <c r="BB562" s="98"/>
      <c r="BC562" s="98"/>
      <c r="BD562" s="98"/>
      <c r="BE562" s="98"/>
      <c r="BF562" s="98"/>
      <c r="BG562" s="98"/>
    </row>
    <row r="563" spans="1:59" ht="24" hidden="1">
      <c r="A563" s="78">
        <v>4242</v>
      </c>
      <c r="B563" s="79"/>
      <c r="C563" s="80"/>
      <c r="D563" s="93" t="s">
        <v>117</v>
      </c>
      <c r="E563" s="12">
        <v>0</v>
      </c>
      <c r="F563" s="12">
        <v>0</v>
      </c>
      <c r="G563" s="12">
        <v>0</v>
      </c>
      <c r="H563" s="12">
        <f t="shared" si="297"/>
        <v>0</v>
      </c>
      <c r="I563" s="12">
        <f t="shared" si="298"/>
        <v>0</v>
      </c>
      <c r="J563" s="98"/>
      <c r="K563" s="98"/>
      <c r="L563" s="98"/>
      <c r="M563" s="98"/>
      <c r="N563" s="98"/>
      <c r="O563" s="98"/>
      <c r="P563" s="98"/>
      <c r="Q563" s="98"/>
      <c r="R563" s="98"/>
      <c r="S563" s="98"/>
      <c r="T563" s="98"/>
      <c r="U563" s="98"/>
      <c r="V563" s="98"/>
      <c r="W563" s="98"/>
      <c r="X563" s="98"/>
      <c r="Y563" s="98"/>
      <c r="Z563" s="98"/>
      <c r="AA563" s="98"/>
      <c r="AB563" s="98"/>
      <c r="AC563" s="98"/>
      <c r="AD563" s="98"/>
      <c r="AE563" s="98"/>
      <c r="AF563" s="98"/>
      <c r="AG563" s="98"/>
      <c r="AH563" s="98"/>
      <c r="AI563" s="98"/>
      <c r="AJ563" s="98"/>
      <c r="AK563" s="98"/>
      <c r="AL563" s="98"/>
      <c r="AM563" s="98"/>
      <c r="AN563" s="98"/>
      <c r="AO563" s="98"/>
      <c r="AP563" s="98"/>
      <c r="AQ563" s="98"/>
      <c r="AR563" s="98"/>
      <c r="AS563" s="98"/>
      <c r="AT563" s="98"/>
      <c r="AU563" s="98"/>
      <c r="AV563" s="98"/>
      <c r="AW563" s="98"/>
      <c r="AX563" s="98"/>
      <c r="AY563" s="98"/>
      <c r="AZ563" s="98"/>
      <c r="BA563" s="98"/>
      <c r="BB563" s="98"/>
      <c r="BC563" s="98"/>
      <c r="BD563" s="98"/>
      <c r="BE563" s="98"/>
      <c r="BF563" s="98"/>
      <c r="BG563" s="98"/>
    </row>
    <row r="564" spans="1:59" ht="15" customHeight="1">
      <c r="A564" s="324" t="s">
        <v>181</v>
      </c>
      <c r="B564" s="324"/>
      <c r="C564" s="324"/>
      <c r="D564" s="89" t="s">
        <v>24</v>
      </c>
      <c r="E564" s="14">
        <f>E565</f>
        <v>20503.489999999998</v>
      </c>
      <c r="F564" s="14">
        <f t="shared" ref="F564:G565" si="305">F565</f>
        <v>18030</v>
      </c>
      <c r="G564" s="14">
        <f t="shared" si="305"/>
        <v>2130</v>
      </c>
      <c r="H564" s="14">
        <f t="shared" si="275"/>
        <v>2130</v>
      </c>
      <c r="I564" s="14">
        <f t="shared" si="276"/>
        <v>2130</v>
      </c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  <c r="Z564" s="102"/>
      <c r="AA564" s="102"/>
      <c r="AB564" s="102"/>
      <c r="AC564" s="102"/>
      <c r="AD564" s="102"/>
      <c r="AE564" s="102"/>
      <c r="AF564" s="102"/>
      <c r="AG564" s="102"/>
      <c r="AH564" s="102"/>
      <c r="AI564" s="102"/>
      <c r="AJ564" s="102"/>
      <c r="AK564" s="102"/>
      <c r="AL564" s="102"/>
      <c r="AM564" s="102"/>
      <c r="AN564" s="102"/>
      <c r="AO564" s="102"/>
      <c r="AP564" s="102"/>
      <c r="AQ564" s="102"/>
      <c r="AR564" s="102"/>
      <c r="AS564" s="102"/>
      <c r="AT564" s="102"/>
      <c r="AU564" s="102"/>
      <c r="AV564" s="102"/>
      <c r="AW564" s="102"/>
      <c r="AX564" s="102"/>
      <c r="AY564" s="102"/>
      <c r="AZ564" s="102"/>
      <c r="BA564" s="102"/>
      <c r="BB564" s="102"/>
      <c r="BC564" s="102"/>
      <c r="BD564" s="102"/>
      <c r="BE564" s="102"/>
      <c r="BF564" s="102"/>
      <c r="BG564" s="102"/>
    </row>
    <row r="565" spans="1:59" ht="24">
      <c r="A565" s="73">
        <v>4</v>
      </c>
      <c r="B565" s="74"/>
      <c r="C565" s="75"/>
      <c r="D565" s="81" t="s">
        <v>107</v>
      </c>
      <c r="E565" s="6">
        <f>E566</f>
        <v>20503.489999999998</v>
      </c>
      <c r="F565" s="6">
        <f t="shared" si="305"/>
        <v>18030</v>
      </c>
      <c r="G565" s="6">
        <f t="shared" si="305"/>
        <v>2130</v>
      </c>
      <c r="H565" s="6">
        <f t="shared" si="275"/>
        <v>2130</v>
      </c>
      <c r="I565" s="6">
        <f t="shared" si="276"/>
        <v>2130</v>
      </c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  <c r="AJ565" s="103"/>
      <c r="AK565" s="103"/>
      <c r="AL565" s="103"/>
      <c r="AM565" s="103"/>
      <c r="AN565" s="103"/>
      <c r="AO565" s="103"/>
      <c r="AP565" s="103"/>
      <c r="AQ565" s="103"/>
      <c r="AR565" s="103"/>
      <c r="AS565" s="103"/>
      <c r="AT565" s="103"/>
      <c r="AU565" s="103"/>
      <c r="AV565" s="103"/>
      <c r="AW565" s="103"/>
      <c r="AX565" s="103"/>
      <c r="AY565" s="103"/>
      <c r="AZ565" s="103"/>
      <c r="BA565" s="103"/>
      <c r="BB565" s="103"/>
      <c r="BC565" s="103"/>
      <c r="BD565" s="103"/>
      <c r="BE565" s="103"/>
      <c r="BF565" s="103"/>
      <c r="BG565" s="103"/>
    </row>
    <row r="566" spans="1:59" s="98" customFormat="1" ht="24">
      <c r="A566" s="273">
        <v>42</v>
      </c>
      <c r="B566" s="274"/>
      <c r="C566" s="275"/>
      <c r="D566" s="276" t="s">
        <v>108</v>
      </c>
      <c r="E566" s="221">
        <f>E567+E573</f>
        <v>20503.489999999998</v>
      </c>
      <c r="F566" s="221">
        <f t="shared" ref="F566:G566" si="306">F567+F573</f>
        <v>18030</v>
      </c>
      <c r="G566" s="221">
        <f t="shared" si="306"/>
        <v>2130</v>
      </c>
      <c r="H566" s="221">
        <f t="shared" si="275"/>
        <v>2130</v>
      </c>
      <c r="I566" s="221">
        <f t="shared" si="276"/>
        <v>2130</v>
      </c>
      <c r="J566" s="104"/>
      <c r="K566" s="104"/>
      <c r="L566" s="104"/>
      <c r="M566" s="104"/>
      <c r="N566" s="104"/>
      <c r="O566" s="104"/>
      <c r="P566" s="104"/>
      <c r="Q566" s="104"/>
      <c r="R566" s="104"/>
      <c r="S566" s="104"/>
      <c r="T566" s="104"/>
      <c r="U566" s="104"/>
      <c r="V566" s="104"/>
      <c r="W566" s="104"/>
      <c r="X566" s="104"/>
      <c r="Y566" s="104"/>
      <c r="Z566" s="104"/>
      <c r="AA566" s="104"/>
      <c r="AB566" s="104"/>
      <c r="AC566" s="104"/>
      <c r="AD566" s="104"/>
      <c r="AE566" s="104"/>
      <c r="AF566" s="104"/>
      <c r="AG566" s="104"/>
      <c r="AH566" s="104"/>
      <c r="AI566" s="104"/>
      <c r="AJ566" s="104"/>
      <c r="AK566" s="104"/>
      <c r="AL566" s="104"/>
      <c r="AM566" s="104"/>
      <c r="AN566" s="104"/>
      <c r="AO566" s="104"/>
      <c r="AP566" s="104"/>
      <c r="AQ566" s="104"/>
      <c r="AR566" s="104"/>
      <c r="AS566" s="104"/>
      <c r="AT566" s="104"/>
      <c r="AU566" s="104"/>
      <c r="AV566" s="104"/>
      <c r="AW566" s="104"/>
      <c r="AX566" s="104"/>
      <c r="AY566" s="104"/>
      <c r="AZ566" s="104"/>
      <c r="BA566" s="104"/>
      <c r="BB566" s="104"/>
      <c r="BC566" s="104"/>
      <c r="BD566" s="104"/>
      <c r="BE566" s="104"/>
      <c r="BF566" s="104"/>
      <c r="BG566" s="104"/>
    </row>
    <row r="567" spans="1:59" hidden="1">
      <c r="A567" s="33">
        <v>422</v>
      </c>
      <c r="B567" s="76"/>
      <c r="C567" s="77"/>
      <c r="D567" s="27" t="s">
        <v>109</v>
      </c>
      <c r="E567" s="10">
        <f>SUM(E568:E572)</f>
        <v>19573.489999999998</v>
      </c>
      <c r="F567" s="10">
        <f t="shared" ref="F567:G567" si="307">SUM(F568:F572)</f>
        <v>17100</v>
      </c>
      <c r="G567" s="10">
        <f t="shared" si="307"/>
        <v>1200</v>
      </c>
      <c r="H567" s="10">
        <f t="shared" si="275"/>
        <v>1200</v>
      </c>
      <c r="I567" s="10">
        <f t="shared" si="276"/>
        <v>1200</v>
      </c>
      <c r="J567" s="105"/>
      <c r="K567" s="105"/>
      <c r="L567" s="105"/>
      <c r="M567" s="105"/>
      <c r="N567" s="105"/>
      <c r="O567" s="105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  <c r="AA567" s="105"/>
      <c r="AB567" s="105"/>
      <c r="AC567" s="105"/>
      <c r="AD567" s="105"/>
      <c r="AE567" s="105"/>
      <c r="AF567" s="105"/>
      <c r="AG567" s="105"/>
      <c r="AH567" s="105"/>
      <c r="AI567" s="105"/>
      <c r="AJ567" s="105"/>
      <c r="AK567" s="105"/>
      <c r="AL567" s="105"/>
      <c r="AM567" s="105"/>
      <c r="AN567" s="105"/>
      <c r="AO567" s="105"/>
      <c r="AP567" s="105"/>
      <c r="AQ567" s="105"/>
      <c r="AR567" s="105"/>
      <c r="AS567" s="105"/>
      <c r="AT567" s="105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</row>
    <row r="568" spans="1:59" hidden="1">
      <c r="A568" s="78">
        <v>4221</v>
      </c>
      <c r="B568" s="79"/>
      <c r="C568" s="80"/>
      <c r="D568" s="28" t="s">
        <v>110</v>
      </c>
      <c r="E568" s="12">
        <v>10594.09</v>
      </c>
      <c r="F568" s="12">
        <v>13700</v>
      </c>
      <c r="G568" s="12">
        <v>500</v>
      </c>
      <c r="H568" s="12">
        <f t="shared" si="275"/>
        <v>500</v>
      </c>
      <c r="I568" s="12">
        <f t="shared" si="276"/>
        <v>500</v>
      </c>
      <c r="J568" s="98"/>
      <c r="K568" s="98"/>
      <c r="L568" s="98"/>
      <c r="M568" s="98"/>
      <c r="N568" s="98"/>
      <c r="O568" s="98"/>
      <c r="P568" s="98"/>
      <c r="Q568" s="98"/>
      <c r="R568" s="98"/>
      <c r="S568" s="98"/>
      <c r="T568" s="98"/>
      <c r="U568" s="98"/>
      <c r="V568" s="98"/>
      <c r="W568" s="98"/>
      <c r="X568" s="98"/>
      <c r="Y568" s="98"/>
      <c r="Z568" s="98"/>
      <c r="AA568" s="98"/>
      <c r="AB568" s="98"/>
      <c r="AC568" s="98"/>
      <c r="AD568" s="98"/>
      <c r="AE568" s="98"/>
      <c r="AF568" s="98"/>
      <c r="AG568" s="98"/>
      <c r="AH568" s="98"/>
      <c r="AI568" s="98"/>
      <c r="AJ568" s="98"/>
      <c r="AK568" s="98"/>
      <c r="AL568" s="98"/>
      <c r="AM568" s="98"/>
      <c r="AN568" s="98"/>
      <c r="AO568" s="98"/>
      <c r="AP568" s="98"/>
      <c r="AQ568" s="98"/>
      <c r="AR568" s="98"/>
      <c r="AS568" s="98"/>
      <c r="AT568" s="98"/>
      <c r="AU568" s="98"/>
      <c r="AV568" s="98"/>
      <c r="AW568" s="98"/>
      <c r="AX568" s="98"/>
      <c r="AY568" s="98"/>
      <c r="AZ568" s="98"/>
      <c r="BA568" s="98"/>
      <c r="BB568" s="98"/>
      <c r="BC568" s="98"/>
      <c r="BD568" s="98"/>
      <c r="BE568" s="98"/>
      <c r="BF568" s="98"/>
      <c r="BG568" s="98"/>
    </row>
    <row r="569" spans="1:59" hidden="1">
      <c r="A569" s="78">
        <v>4222</v>
      </c>
      <c r="B569" s="79"/>
      <c r="C569" s="80"/>
      <c r="D569" s="28" t="s">
        <v>111</v>
      </c>
      <c r="E569" s="12">
        <v>0</v>
      </c>
      <c r="F569" s="12">
        <v>0</v>
      </c>
      <c r="G569" s="12">
        <v>0</v>
      </c>
      <c r="H569" s="12">
        <f t="shared" si="275"/>
        <v>0</v>
      </c>
      <c r="I569" s="12">
        <f t="shared" si="276"/>
        <v>0</v>
      </c>
      <c r="J569" s="98"/>
      <c r="K569" s="98"/>
      <c r="L569" s="98"/>
      <c r="M569" s="98"/>
      <c r="N569" s="98"/>
      <c r="O569" s="98"/>
      <c r="P569" s="98"/>
      <c r="Q569" s="98"/>
      <c r="R569" s="98"/>
      <c r="S569" s="98"/>
      <c r="T569" s="98"/>
      <c r="U569" s="98"/>
      <c r="V569" s="98"/>
      <c r="W569" s="98"/>
      <c r="X569" s="98"/>
      <c r="Y569" s="98"/>
      <c r="Z569" s="98"/>
      <c r="AA569" s="98"/>
      <c r="AB569" s="98"/>
      <c r="AC569" s="98"/>
      <c r="AD569" s="98"/>
      <c r="AE569" s="98"/>
      <c r="AF569" s="98"/>
      <c r="AG569" s="98"/>
      <c r="AH569" s="98"/>
      <c r="AI569" s="98"/>
      <c r="AJ569" s="98"/>
      <c r="AK569" s="98"/>
      <c r="AL569" s="98"/>
      <c r="AM569" s="98"/>
      <c r="AN569" s="98"/>
      <c r="AO569" s="98"/>
      <c r="AP569" s="98"/>
      <c r="AQ569" s="98"/>
      <c r="AR569" s="98"/>
      <c r="AS569" s="98"/>
      <c r="AT569" s="98"/>
      <c r="AU569" s="98"/>
      <c r="AV569" s="98"/>
      <c r="AW569" s="98"/>
      <c r="AX569" s="98"/>
      <c r="AY569" s="98"/>
      <c r="AZ569" s="98"/>
      <c r="BA569" s="98"/>
      <c r="BB569" s="98"/>
      <c r="BC569" s="98"/>
      <c r="BD569" s="98"/>
      <c r="BE569" s="98"/>
      <c r="BF569" s="98"/>
      <c r="BG569" s="98"/>
    </row>
    <row r="570" spans="1:59" hidden="1">
      <c r="A570" s="78">
        <v>4223</v>
      </c>
      <c r="B570" s="79"/>
      <c r="C570" s="80"/>
      <c r="D570" s="28" t="s">
        <v>112</v>
      </c>
      <c r="E570" s="12">
        <v>4425</v>
      </c>
      <c r="F570" s="12">
        <v>0</v>
      </c>
      <c r="G570" s="12">
        <v>500</v>
      </c>
      <c r="H570" s="12">
        <f t="shared" si="275"/>
        <v>500</v>
      </c>
      <c r="I570" s="12">
        <f t="shared" si="276"/>
        <v>500</v>
      </c>
      <c r="J570" s="98"/>
      <c r="K570" s="98"/>
      <c r="L570" s="98"/>
      <c r="M570" s="98"/>
      <c r="N570" s="98"/>
      <c r="O570" s="98"/>
      <c r="P570" s="98"/>
      <c r="Q570" s="98"/>
      <c r="R570" s="98"/>
      <c r="S570" s="98"/>
      <c r="T570" s="98"/>
      <c r="U570" s="98"/>
      <c r="V570" s="98"/>
      <c r="W570" s="98"/>
      <c r="X570" s="98"/>
      <c r="Y570" s="98"/>
      <c r="Z570" s="98"/>
      <c r="AA570" s="98"/>
      <c r="AB570" s="98"/>
      <c r="AC570" s="98"/>
      <c r="AD570" s="98"/>
      <c r="AE570" s="98"/>
      <c r="AF570" s="98"/>
      <c r="AG570" s="98"/>
      <c r="AH570" s="98"/>
      <c r="AI570" s="98"/>
      <c r="AJ570" s="98"/>
      <c r="AK570" s="98"/>
      <c r="AL570" s="98"/>
      <c r="AM570" s="98"/>
      <c r="AN570" s="98"/>
      <c r="AO570" s="98"/>
      <c r="AP570" s="98"/>
      <c r="AQ570" s="98"/>
      <c r="AR570" s="98"/>
      <c r="AS570" s="98"/>
      <c r="AT570" s="98"/>
      <c r="AU570" s="98"/>
      <c r="AV570" s="98"/>
      <c r="AW570" s="98"/>
      <c r="AX570" s="98"/>
      <c r="AY570" s="98"/>
      <c r="AZ570" s="98"/>
      <c r="BA570" s="98"/>
      <c r="BB570" s="98"/>
      <c r="BC570" s="98"/>
      <c r="BD570" s="98"/>
      <c r="BE570" s="98"/>
      <c r="BF570" s="98"/>
      <c r="BG570" s="98"/>
    </row>
    <row r="571" spans="1:59" hidden="1">
      <c r="A571" s="78">
        <v>4226</v>
      </c>
      <c r="B571" s="79"/>
      <c r="C571" s="80"/>
      <c r="D571" s="28" t="s">
        <v>113</v>
      </c>
      <c r="E571" s="12">
        <v>0</v>
      </c>
      <c r="F571" s="12">
        <v>0</v>
      </c>
      <c r="G571" s="12">
        <v>0</v>
      </c>
      <c r="H571" s="12">
        <f t="shared" si="275"/>
        <v>0</v>
      </c>
      <c r="I571" s="12">
        <f t="shared" si="276"/>
        <v>0</v>
      </c>
      <c r="J571" s="98"/>
      <c r="K571" s="98"/>
      <c r="L571" s="98"/>
      <c r="M571" s="98"/>
      <c r="N571" s="98"/>
      <c r="O571" s="98"/>
      <c r="P571" s="98"/>
      <c r="Q571" s="98"/>
      <c r="R571" s="98"/>
      <c r="S571" s="98"/>
      <c r="T571" s="98"/>
      <c r="U571" s="98"/>
      <c r="V571" s="98"/>
      <c r="W571" s="98"/>
      <c r="X571" s="98"/>
      <c r="Y571" s="98"/>
      <c r="Z571" s="98"/>
      <c r="AA571" s="98"/>
      <c r="AB571" s="98"/>
      <c r="AC571" s="98"/>
      <c r="AD571" s="98"/>
      <c r="AE571" s="98"/>
      <c r="AF571" s="98"/>
      <c r="AG571" s="98"/>
      <c r="AH571" s="98"/>
      <c r="AI571" s="98"/>
      <c r="AJ571" s="98"/>
      <c r="AK571" s="98"/>
      <c r="AL571" s="98"/>
      <c r="AM571" s="98"/>
      <c r="AN571" s="98"/>
      <c r="AO571" s="98"/>
      <c r="AP571" s="98"/>
      <c r="AQ571" s="98"/>
      <c r="AR571" s="98"/>
      <c r="AS571" s="98"/>
      <c r="AT571" s="98"/>
      <c r="AU571" s="98"/>
      <c r="AV571" s="98"/>
      <c r="AW571" s="98"/>
      <c r="AX571" s="98"/>
      <c r="AY571" s="98"/>
      <c r="AZ571" s="98"/>
      <c r="BA571" s="98"/>
      <c r="BB571" s="98"/>
      <c r="BC571" s="98"/>
      <c r="BD571" s="98"/>
      <c r="BE571" s="98"/>
      <c r="BF571" s="98"/>
      <c r="BG571" s="98"/>
    </row>
    <row r="572" spans="1:59" ht="24" hidden="1">
      <c r="A572" s="78">
        <v>4227</v>
      </c>
      <c r="B572" s="79"/>
      <c r="C572" s="80"/>
      <c r="D572" s="28" t="s">
        <v>114</v>
      </c>
      <c r="E572" s="12">
        <v>4554.3999999999996</v>
      </c>
      <c r="F572" s="12">
        <v>3400</v>
      </c>
      <c r="G572" s="12">
        <v>200</v>
      </c>
      <c r="H572" s="12">
        <f t="shared" si="275"/>
        <v>200</v>
      </c>
      <c r="I572" s="12">
        <f t="shared" si="276"/>
        <v>200</v>
      </c>
      <c r="J572" s="98"/>
      <c r="K572" s="106"/>
      <c r="L572" s="98"/>
      <c r="M572" s="98"/>
      <c r="N572" s="98"/>
      <c r="O572" s="98"/>
      <c r="P572" s="98"/>
      <c r="Q572" s="98"/>
      <c r="R572" s="98"/>
      <c r="S572" s="98"/>
      <c r="T572" s="98"/>
      <c r="U572" s="98"/>
      <c r="V572" s="98"/>
      <c r="W572" s="98"/>
      <c r="X572" s="98"/>
      <c r="Y572" s="98"/>
      <c r="Z572" s="98"/>
      <c r="AA572" s="98"/>
      <c r="AB572" s="98"/>
      <c r="AC572" s="98"/>
      <c r="AD572" s="98"/>
      <c r="AE572" s="98"/>
      <c r="AF572" s="98"/>
      <c r="AG572" s="98"/>
      <c r="AH572" s="98"/>
      <c r="AI572" s="98"/>
      <c r="AJ572" s="98"/>
      <c r="AK572" s="98"/>
      <c r="AL572" s="98"/>
      <c r="AM572" s="98"/>
      <c r="AN572" s="98"/>
      <c r="AO572" s="98"/>
      <c r="AP572" s="98"/>
      <c r="AQ572" s="98"/>
      <c r="AR572" s="98"/>
      <c r="AS572" s="98"/>
      <c r="AT572" s="98"/>
      <c r="AU572" s="98"/>
      <c r="AV572" s="98"/>
      <c r="AW572" s="98"/>
      <c r="AX572" s="98"/>
      <c r="AY572" s="98"/>
      <c r="AZ572" s="98"/>
      <c r="BA572" s="98"/>
      <c r="BB572" s="98"/>
      <c r="BC572" s="98"/>
      <c r="BD572" s="98"/>
      <c r="BE572" s="98"/>
      <c r="BF572" s="98"/>
      <c r="BG572" s="98"/>
    </row>
    <row r="573" spans="1:59" ht="24" hidden="1">
      <c r="A573" s="33">
        <v>424</v>
      </c>
      <c r="B573" s="76"/>
      <c r="C573" s="77"/>
      <c r="D573" s="27" t="s">
        <v>115</v>
      </c>
      <c r="E573" s="10">
        <f>E574</f>
        <v>930</v>
      </c>
      <c r="F573" s="10">
        <f t="shared" ref="F573:G573" si="308">F574</f>
        <v>930</v>
      </c>
      <c r="G573" s="10">
        <f t="shared" si="308"/>
        <v>930</v>
      </c>
      <c r="H573" s="10">
        <f t="shared" si="275"/>
        <v>930</v>
      </c>
      <c r="I573" s="10">
        <f t="shared" si="276"/>
        <v>930</v>
      </c>
      <c r="J573" s="105"/>
      <c r="K573" s="105"/>
      <c r="L573" s="111"/>
      <c r="M573" s="105"/>
      <c r="N573" s="105"/>
      <c r="O573" s="105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  <c r="AA573" s="105"/>
      <c r="AB573" s="105"/>
      <c r="AC573" s="105"/>
      <c r="AD573" s="105"/>
      <c r="AE573" s="105"/>
      <c r="AF573" s="105"/>
      <c r="AG573" s="105"/>
      <c r="AH573" s="105"/>
      <c r="AI573" s="105"/>
      <c r="AJ573" s="105"/>
      <c r="AK573" s="105"/>
      <c r="AL573" s="105"/>
      <c r="AM573" s="105"/>
      <c r="AN573" s="105"/>
      <c r="AO573" s="105"/>
      <c r="AP573" s="105"/>
      <c r="AQ573" s="105"/>
      <c r="AR573" s="105"/>
      <c r="AS573" s="105"/>
      <c r="AT573" s="105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</row>
    <row r="574" spans="1:59" hidden="1">
      <c r="A574" s="78">
        <v>4241</v>
      </c>
      <c r="B574" s="79"/>
      <c r="C574" s="80"/>
      <c r="D574" s="28" t="s">
        <v>116</v>
      </c>
      <c r="E574" s="12">
        <v>930</v>
      </c>
      <c r="F574" s="12">
        <v>930</v>
      </c>
      <c r="G574" s="12">
        <v>930</v>
      </c>
      <c r="H574" s="12">
        <f t="shared" si="275"/>
        <v>930</v>
      </c>
      <c r="I574" s="12">
        <f t="shared" si="276"/>
        <v>930</v>
      </c>
      <c r="J574" s="98"/>
      <c r="K574" s="98"/>
      <c r="L574" s="98"/>
      <c r="M574" s="98"/>
      <c r="N574" s="98"/>
      <c r="O574" s="98"/>
      <c r="P574" s="98"/>
      <c r="Q574" s="98"/>
      <c r="R574" s="98"/>
      <c r="S574" s="98"/>
      <c r="T574" s="98"/>
      <c r="U574" s="98"/>
      <c r="V574" s="98"/>
      <c r="W574" s="98"/>
      <c r="X574" s="98"/>
      <c r="Y574" s="98"/>
      <c r="Z574" s="98"/>
      <c r="AA574" s="98"/>
      <c r="AB574" s="98"/>
      <c r="AC574" s="98"/>
      <c r="AD574" s="98"/>
      <c r="AE574" s="98"/>
      <c r="AF574" s="98"/>
      <c r="AG574" s="98"/>
      <c r="AH574" s="98"/>
      <c r="AI574" s="98"/>
      <c r="AJ574" s="98"/>
      <c r="AK574" s="98"/>
      <c r="AL574" s="98"/>
      <c r="AM574" s="98"/>
      <c r="AN574" s="98"/>
      <c r="AO574" s="98"/>
      <c r="AP574" s="98"/>
      <c r="AQ574" s="98"/>
      <c r="AR574" s="98"/>
      <c r="AS574" s="98"/>
      <c r="AT574" s="98"/>
      <c r="AU574" s="98"/>
      <c r="AV574" s="98"/>
      <c r="AW574" s="98"/>
      <c r="AX574" s="98"/>
      <c r="AY574" s="98"/>
      <c r="AZ574" s="98"/>
      <c r="BA574" s="98"/>
      <c r="BB574" s="98"/>
      <c r="BC574" s="98"/>
      <c r="BD574" s="98"/>
      <c r="BE574" s="98"/>
      <c r="BF574" s="98"/>
      <c r="BG574" s="98"/>
    </row>
    <row r="575" spans="1:59" ht="25.5">
      <c r="A575" s="325" t="s">
        <v>175</v>
      </c>
      <c r="B575" s="325"/>
      <c r="C575" s="325"/>
      <c r="D575" s="71" t="s">
        <v>189</v>
      </c>
      <c r="E575" s="72">
        <f>E577+E584</f>
        <v>6384.37</v>
      </c>
      <c r="F575" s="72">
        <f>F577+F584</f>
        <v>6800</v>
      </c>
      <c r="G575" s="72">
        <f>G577+G584</f>
        <v>29500</v>
      </c>
      <c r="H575" s="72">
        <f t="shared" si="275"/>
        <v>29500</v>
      </c>
      <c r="I575" s="72">
        <f t="shared" si="276"/>
        <v>29500</v>
      </c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7"/>
      <c r="AV575" s="107"/>
      <c r="AW575" s="107"/>
      <c r="AX575" s="107"/>
      <c r="AY575" s="107"/>
      <c r="AZ575" s="107"/>
      <c r="BA575" s="107"/>
      <c r="BB575" s="107"/>
      <c r="BC575" s="107"/>
      <c r="BD575" s="107"/>
      <c r="BE575" s="107"/>
      <c r="BF575" s="107"/>
      <c r="BG575" s="107"/>
    </row>
    <row r="576" spans="1:59">
      <c r="A576" s="324" t="s">
        <v>190</v>
      </c>
      <c r="B576" s="324"/>
      <c r="C576" s="324"/>
      <c r="D576" s="55" t="s">
        <v>31</v>
      </c>
      <c r="E576" s="14">
        <f>E577</f>
        <v>818.83999999999992</v>
      </c>
      <c r="F576" s="14">
        <f t="shared" ref="F576:G577" si="309">F577</f>
        <v>1300</v>
      </c>
      <c r="G576" s="14">
        <f t="shared" si="309"/>
        <v>1500</v>
      </c>
      <c r="H576" s="14">
        <f t="shared" si="275"/>
        <v>1500</v>
      </c>
      <c r="I576" s="14">
        <f t="shared" si="276"/>
        <v>1500</v>
      </c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02"/>
      <c r="Y576" s="102"/>
      <c r="Z576" s="102"/>
      <c r="AA576" s="102"/>
      <c r="AB576" s="102"/>
      <c r="AC576" s="102"/>
      <c r="AD576" s="102"/>
      <c r="AE576" s="102"/>
      <c r="AF576" s="102"/>
      <c r="AG576" s="102"/>
      <c r="AH576" s="102"/>
      <c r="AI576" s="102"/>
      <c r="AJ576" s="102"/>
      <c r="AK576" s="102"/>
      <c r="AL576" s="102"/>
      <c r="AM576" s="102"/>
      <c r="AN576" s="102"/>
      <c r="AO576" s="102"/>
      <c r="AP576" s="102"/>
      <c r="AQ576" s="102"/>
      <c r="AR576" s="102"/>
      <c r="AS576" s="102"/>
      <c r="AT576" s="102"/>
      <c r="AU576" s="102"/>
      <c r="AV576" s="102"/>
      <c r="AW576" s="102"/>
      <c r="AX576" s="102"/>
      <c r="AY576" s="102"/>
      <c r="AZ576" s="102"/>
      <c r="BA576" s="102"/>
      <c r="BB576" s="102"/>
      <c r="BC576" s="102"/>
      <c r="BD576" s="102"/>
      <c r="BE576" s="102"/>
      <c r="BF576" s="102"/>
      <c r="BG576" s="102"/>
    </row>
    <row r="577" spans="1:59">
      <c r="A577" s="73">
        <v>3</v>
      </c>
      <c r="B577" s="74"/>
      <c r="C577" s="75"/>
      <c r="D577" s="81" t="s">
        <v>51</v>
      </c>
      <c r="E577" s="6">
        <f>E578</f>
        <v>818.83999999999992</v>
      </c>
      <c r="F577" s="6">
        <f t="shared" si="309"/>
        <v>1300</v>
      </c>
      <c r="G577" s="6">
        <f>G578</f>
        <v>1500</v>
      </c>
      <c r="H577" s="6">
        <f t="shared" si="275"/>
        <v>1500</v>
      </c>
      <c r="I577" s="6">
        <f t="shared" si="276"/>
        <v>1500</v>
      </c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  <c r="U577" s="103"/>
      <c r="V577" s="103"/>
      <c r="W577" s="103"/>
      <c r="X577" s="103"/>
      <c r="Y577" s="103"/>
      <c r="Z577" s="103"/>
      <c r="AA577" s="103"/>
      <c r="AB577" s="103"/>
      <c r="AC577" s="103"/>
      <c r="AD577" s="103"/>
      <c r="AE577" s="103"/>
      <c r="AF577" s="103"/>
      <c r="AG577" s="103"/>
      <c r="AH577" s="103"/>
      <c r="AI577" s="103"/>
      <c r="AJ577" s="103"/>
      <c r="AK577" s="103"/>
      <c r="AL577" s="103"/>
      <c r="AM577" s="103"/>
      <c r="AN577" s="103"/>
      <c r="AO577" s="103"/>
      <c r="AP577" s="103"/>
      <c r="AQ577" s="103"/>
      <c r="AR577" s="103"/>
      <c r="AS577" s="103"/>
      <c r="AT577" s="103"/>
      <c r="AU577" s="103"/>
      <c r="AV577" s="103"/>
      <c r="AW577" s="103"/>
      <c r="AX577" s="103"/>
      <c r="AY577" s="103"/>
      <c r="AZ577" s="103"/>
      <c r="BA577" s="103"/>
      <c r="BB577" s="103"/>
      <c r="BC577" s="103"/>
      <c r="BD577" s="103"/>
      <c r="BE577" s="103"/>
      <c r="BF577" s="103"/>
      <c r="BG577" s="103"/>
    </row>
    <row r="578" spans="1:59" s="98" customFormat="1">
      <c r="A578" s="273">
        <v>32</v>
      </c>
      <c r="B578" s="274"/>
      <c r="C578" s="275"/>
      <c r="D578" s="276" t="s">
        <v>61</v>
      </c>
      <c r="E578" s="221">
        <f>E579+E581</f>
        <v>818.83999999999992</v>
      </c>
      <c r="F578" s="221">
        <f>F579+F581</f>
        <v>1300</v>
      </c>
      <c r="G578" s="221">
        <f t="shared" ref="G578" si="310">G579+G581</f>
        <v>1500</v>
      </c>
      <c r="H578" s="221">
        <f t="shared" si="275"/>
        <v>1500</v>
      </c>
      <c r="I578" s="221">
        <f t="shared" si="276"/>
        <v>1500</v>
      </c>
      <c r="J578" s="104"/>
      <c r="K578" s="104"/>
      <c r="L578" s="104"/>
      <c r="M578" s="104"/>
      <c r="N578" s="104"/>
      <c r="O578" s="104"/>
      <c r="P578" s="104"/>
      <c r="Q578" s="104"/>
      <c r="R578" s="104"/>
      <c r="S578" s="104"/>
      <c r="T578" s="104"/>
      <c r="U578" s="104"/>
      <c r="V578" s="104"/>
      <c r="W578" s="104"/>
      <c r="X578" s="104"/>
      <c r="Y578" s="104"/>
      <c r="Z578" s="104"/>
      <c r="AA578" s="104"/>
      <c r="AB578" s="104"/>
      <c r="AC578" s="104"/>
      <c r="AD578" s="104"/>
      <c r="AE578" s="104"/>
      <c r="AF578" s="104"/>
      <c r="AG578" s="104"/>
      <c r="AH578" s="104"/>
      <c r="AI578" s="104"/>
      <c r="AJ578" s="104"/>
      <c r="AK578" s="104"/>
      <c r="AL578" s="104"/>
      <c r="AM578" s="104"/>
      <c r="AN578" s="104"/>
      <c r="AO578" s="104"/>
      <c r="AP578" s="104"/>
      <c r="AQ578" s="104"/>
      <c r="AR578" s="104"/>
      <c r="AS578" s="104"/>
      <c r="AT578" s="104"/>
      <c r="AU578" s="104"/>
      <c r="AV578" s="104"/>
      <c r="AW578" s="104"/>
      <c r="AX578" s="104"/>
      <c r="AY578" s="104"/>
      <c r="AZ578" s="104"/>
      <c r="BA578" s="104"/>
      <c r="BB578" s="104"/>
      <c r="BC578" s="104"/>
      <c r="BD578" s="104"/>
      <c r="BE578" s="104"/>
      <c r="BF578" s="104"/>
      <c r="BG578" s="104"/>
    </row>
    <row r="579" spans="1:59" hidden="1">
      <c r="A579" s="33">
        <v>322</v>
      </c>
      <c r="B579" s="76"/>
      <c r="C579" s="77"/>
      <c r="D579" s="27" t="s">
        <v>67</v>
      </c>
      <c r="E579" s="10">
        <f>E580</f>
        <v>690.18</v>
      </c>
      <c r="F579" s="10">
        <f t="shared" ref="F579:G579" si="311">F580</f>
        <v>300</v>
      </c>
      <c r="G579" s="10">
        <f t="shared" si="311"/>
        <v>500</v>
      </c>
      <c r="H579" s="10">
        <f t="shared" si="275"/>
        <v>500</v>
      </c>
      <c r="I579" s="10">
        <f t="shared" si="276"/>
        <v>500</v>
      </c>
      <c r="J579" s="105"/>
      <c r="K579" s="105"/>
      <c r="L579" s="105"/>
      <c r="M579" s="111"/>
      <c r="N579" s="105"/>
      <c r="O579" s="105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  <c r="AA579" s="105"/>
      <c r="AB579" s="105"/>
      <c r="AC579" s="105"/>
      <c r="AD579" s="105"/>
      <c r="AE579" s="105"/>
      <c r="AF579" s="105"/>
      <c r="AG579" s="105"/>
      <c r="AH579" s="105"/>
      <c r="AI579" s="105"/>
      <c r="AJ579" s="105"/>
      <c r="AK579" s="105"/>
      <c r="AL579" s="105"/>
      <c r="AM579" s="105"/>
      <c r="AN579" s="105"/>
      <c r="AO579" s="105"/>
      <c r="AP579" s="105"/>
      <c r="AQ579" s="105"/>
      <c r="AR579" s="105"/>
      <c r="AS579" s="105"/>
      <c r="AT579" s="105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</row>
    <row r="580" spans="1:59" ht="24" hidden="1">
      <c r="A580" s="78">
        <v>3224</v>
      </c>
      <c r="B580" s="79"/>
      <c r="C580" s="80"/>
      <c r="D580" s="28" t="s">
        <v>71</v>
      </c>
      <c r="E580" s="12">
        <v>690.18</v>
      </c>
      <c r="F580" s="12">
        <v>300</v>
      </c>
      <c r="G580" s="12">
        <v>500</v>
      </c>
      <c r="H580" s="12">
        <f t="shared" si="275"/>
        <v>500</v>
      </c>
      <c r="I580" s="12">
        <f t="shared" si="276"/>
        <v>500</v>
      </c>
      <c r="J580" s="98"/>
      <c r="K580" s="98"/>
      <c r="L580" s="98"/>
      <c r="M580" s="98"/>
      <c r="N580" s="98"/>
      <c r="O580" s="98"/>
      <c r="P580" s="98"/>
      <c r="Q580" s="98"/>
      <c r="R580" s="98"/>
      <c r="S580" s="98"/>
      <c r="T580" s="98"/>
      <c r="U580" s="98"/>
      <c r="V580" s="98"/>
      <c r="W580" s="98"/>
      <c r="X580" s="98"/>
      <c r="Y580" s="98"/>
      <c r="Z580" s="98"/>
      <c r="AA580" s="98"/>
      <c r="AB580" s="98"/>
      <c r="AC580" s="98"/>
      <c r="AD580" s="98"/>
      <c r="AE580" s="98"/>
      <c r="AF580" s="98"/>
      <c r="AG580" s="98"/>
      <c r="AH580" s="98"/>
      <c r="AI580" s="98"/>
      <c r="AJ580" s="98"/>
      <c r="AK580" s="98"/>
      <c r="AL580" s="98"/>
      <c r="AM580" s="98"/>
      <c r="AN580" s="98"/>
      <c r="AO580" s="98"/>
      <c r="AP580" s="98"/>
      <c r="AQ580" s="98"/>
      <c r="AR580" s="98"/>
      <c r="AS580" s="98"/>
      <c r="AT580" s="98"/>
      <c r="AU580" s="98"/>
      <c r="AV580" s="98"/>
      <c r="AW580" s="98"/>
      <c r="AX580" s="98"/>
      <c r="AY580" s="98"/>
      <c r="AZ580" s="98"/>
      <c r="BA580" s="98"/>
      <c r="BB580" s="98"/>
      <c r="BC580" s="98"/>
      <c r="BD580" s="98"/>
      <c r="BE580" s="98"/>
      <c r="BF580" s="98"/>
      <c r="BG580" s="98"/>
    </row>
    <row r="581" spans="1:59" hidden="1">
      <c r="A581" s="33">
        <v>323</v>
      </c>
      <c r="B581" s="76"/>
      <c r="C581" s="77"/>
      <c r="D581" s="27" t="s">
        <v>74</v>
      </c>
      <c r="E581" s="10">
        <f>E582</f>
        <v>128.66</v>
      </c>
      <c r="F581" s="10">
        <f t="shared" ref="F581:G581" si="312">F582</f>
        <v>1000</v>
      </c>
      <c r="G581" s="10">
        <f t="shared" si="312"/>
        <v>1000</v>
      </c>
      <c r="H581" s="10">
        <f t="shared" si="275"/>
        <v>1000</v>
      </c>
      <c r="I581" s="10">
        <f t="shared" si="276"/>
        <v>1000</v>
      </c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  <c r="AA581" s="105"/>
      <c r="AB581" s="105"/>
      <c r="AC581" s="105"/>
      <c r="AD581" s="105"/>
      <c r="AE581" s="105"/>
      <c r="AF581" s="105"/>
      <c r="AG581" s="105"/>
      <c r="AH581" s="105"/>
      <c r="AI581" s="105"/>
      <c r="AJ581" s="105"/>
      <c r="AK581" s="105"/>
      <c r="AL581" s="105"/>
      <c r="AM581" s="105"/>
      <c r="AN581" s="105"/>
      <c r="AO581" s="105"/>
      <c r="AP581" s="105"/>
      <c r="AQ581" s="105"/>
      <c r="AR581" s="105"/>
      <c r="AS581" s="105"/>
      <c r="AT581" s="105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</row>
    <row r="582" spans="1:59" ht="24" hidden="1">
      <c r="A582" s="78">
        <v>3232</v>
      </c>
      <c r="B582" s="79"/>
      <c r="C582" s="80"/>
      <c r="D582" s="28" t="s">
        <v>76</v>
      </c>
      <c r="E582" s="12">
        <v>128.66</v>
      </c>
      <c r="F582" s="12">
        <v>1000</v>
      </c>
      <c r="G582" s="12">
        <v>1000</v>
      </c>
      <c r="H582" s="12">
        <f t="shared" si="275"/>
        <v>1000</v>
      </c>
      <c r="I582" s="12">
        <f t="shared" si="276"/>
        <v>1000</v>
      </c>
      <c r="J582" s="98"/>
      <c r="K582" s="98"/>
      <c r="L582" s="98"/>
      <c r="M582" s="98"/>
      <c r="N582" s="98"/>
      <c r="O582" s="98"/>
      <c r="P582" s="98"/>
      <c r="Q582" s="98"/>
      <c r="R582" s="98"/>
      <c r="S582" s="98"/>
      <c r="T582" s="98"/>
      <c r="U582" s="98"/>
      <c r="V582" s="98"/>
      <c r="W582" s="98"/>
      <c r="X582" s="98"/>
      <c r="Y582" s="98"/>
      <c r="Z582" s="98"/>
      <c r="AA582" s="98"/>
      <c r="AB582" s="98"/>
      <c r="AC582" s="98"/>
      <c r="AD582" s="98"/>
      <c r="AE582" s="98"/>
      <c r="AF582" s="98"/>
      <c r="AG582" s="98"/>
      <c r="AH582" s="98"/>
      <c r="AI582" s="98"/>
      <c r="AJ582" s="98"/>
      <c r="AK582" s="98"/>
      <c r="AL582" s="98"/>
      <c r="AM582" s="98"/>
      <c r="AN582" s="98"/>
      <c r="AO582" s="98"/>
      <c r="AP582" s="98"/>
      <c r="AQ582" s="98"/>
      <c r="AR582" s="98"/>
      <c r="AS582" s="98"/>
      <c r="AT582" s="98"/>
      <c r="AU582" s="98"/>
      <c r="AV582" s="98"/>
      <c r="AW582" s="98"/>
      <c r="AX582" s="98"/>
      <c r="AY582" s="98"/>
      <c r="AZ582" s="98"/>
      <c r="BA582" s="98"/>
      <c r="BB582" s="98"/>
      <c r="BC582" s="98"/>
      <c r="BD582" s="98"/>
      <c r="BE582" s="98"/>
      <c r="BF582" s="98"/>
      <c r="BG582" s="98"/>
    </row>
    <row r="583" spans="1:59">
      <c r="A583" s="324" t="s">
        <v>181</v>
      </c>
      <c r="B583" s="324"/>
      <c r="C583" s="324"/>
      <c r="D583" s="55" t="s">
        <v>24</v>
      </c>
      <c r="E583" s="14">
        <f>E584</f>
        <v>5565.53</v>
      </c>
      <c r="F583" s="14">
        <f t="shared" ref="F583:G584" si="313">F584</f>
        <v>5500</v>
      </c>
      <c r="G583" s="14">
        <f t="shared" si="313"/>
        <v>28000</v>
      </c>
      <c r="H583" s="14">
        <f t="shared" si="275"/>
        <v>28000</v>
      </c>
      <c r="I583" s="14">
        <f t="shared" si="276"/>
        <v>28000</v>
      </c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02"/>
      <c r="Y583" s="102"/>
      <c r="Z583" s="102"/>
      <c r="AA583" s="102"/>
      <c r="AB583" s="102"/>
      <c r="AC583" s="102"/>
      <c r="AD583" s="102"/>
      <c r="AE583" s="102"/>
      <c r="AF583" s="102"/>
      <c r="AG583" s="102"/>
      <c r="AH583" s="102"/>
      <c r="AI583" s="102"/>
      <c r="AJ583" s="102"/>
      <c r="AK583" s="102"/>
      <c r="AL583" s="102"/>
      <c r="AM583" s="102"/>
      <c r="AN583" s="102"/>
      <c r="AO583" s="102"/>
      <c r="AP583" s="102"/>
      <c r="AQ583" s="102"/>
      <c r="AR583" s="102"/>
      <c r="AS583" s="102"/>
      <c r="AT583" s="102"/>
      <c r="AU583" s="102"/>
      <c r="AV583" s="102"/>
      <c r="AW583" s="102"/>
      <c r="AX583" s="102"/>
      <c r="AY583" s="102"/>
      <c r="AZ583" s="102"/>
      <c r="BA583" s="102"/>
      <c r="BB583" s="102"/>
      <c r="BC583" s="102"/>
      <c r="BD583" s="102"/>
      <c r="BE583" s="102"/>
      <c r="BF583" s="102"/>
      <c r="BG583" s="102"/>
    </row>
    <row r="584" spans="1:59">
      <c r="A584" s="73">
        <v>3</v>
      </c>
      <c r="B584" s="94"/>
      <c r="C584" s="95"/>
      <c r="D584" s="81" t="s">
        <v>51</v>
      </c>
      <c r="E584" s="6">
        <f>E585</f>
        <v>5565.53</v>
      </c>
      <c r="F584" s="6">
        <f t="shared" si="313"/>
        <v>5500</v>
      </c>
      <c r="G584" s="6">
        <f t="shared" si="313"/>
        <v>28000</v>
      </c>
      <c r="H584" s="6">
        <f t="shared" si="275"/>
        <v>28000</v>
      </c>
      <c r="I584" s="6">
        <f t="shared" si="276"/>
        <v>28000</v>
      </c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  <c r="U584" s="103"/>
      <c r="V584" s="103"/>
      <c r="W584" s="103"/>
      <c r="X584" s="103"/>
      <c r="Y584" s="103"/>
      <c r="Z584" s="103"/>
      <c r="AA584" s="103"/>
      <c r="AB584" s="103"/>
      <c r="AC584" s="103"/>
      <c r="AD584" s="103"/>
      <c r="AE584" s="103"/>
      <c r="AF584" s="103"/>
      <c r="AG584" s="103"/>
      <c r="AH584" s="103"/>
      <c r="AI584" s="103"/>
      <c r="AJ584" s="103"/>
      <c r="AK584" s="103"/>
      <c r="AL584" s="103"/>
      <c r="AM584" s="103"/>
      <c r="AN584" s="103"/>
      <c r="AO584" s="103"/>
      <c r="AP584" s="103"/>
      <c r="AQ584" s="103"/>
      <c r="AR584" s="103"/>
      <c r="AS584" s="103"/>
      <c r="AT584" s="103"/>
      <c r="AU584" s="103"/>
      <c r="AV584" s="103"/>
      <c r="AW584" s="103"/>
      <c r="AX584" s="103"/>
      <c r="AY584" s="103"/>
      <c r="AZ584" s="103"/>
      <c r="BA584" s="103"/>
      <c r="BB584" s="103"/>
      <c r="BC584" s="103"/>
      <c r="BD584" s="103"/>
      <c r="BE584" s="103"/>
      <c r="BF584" s="103"/>
      <c r="BG584" s="103"/>
    </row>
    <row r="585" spans="1:59" s="98" customFormat="1">
      <c r="A585" s="273">
        <v>32</v>
      </c>
      <c r="B585" s="288"/>
      <c r="C585" s="289"/>
      <c r="D585" s="276" t="s">
        <v>61</v>
      </c>
      <c r="E585" s="221">
        <f>E586+E588</f>
        <v>5565.53</v>
      </c>
      <c r="F585" s="221">
        <f t="shared" ref="F585:G585" si="314">F586+F588</f>
        <v>5500</v>
      </c>
      <c r="G585" s="221">
        <f t="shared" si="314"/>
        <v>28000</v>
      </c>
      <c r="H585" s="221">
        <f t="shared" si="275"/>
        <v>28000</v>
      </c>
      <c r="I585" s="221">
        <f t="shared" si="276"/>
        <v>28000</v>
      </c>
      <c r="J585" s="104"/>
      <c r="K585" s="104"/>
      <c r="L585" s="104"/>
      <c r="M585" s="104"/>
      <c r="N585" s="104"/>
      <c r="O585" s="104"/>
      <c r="P585" s="104"/>
      <c r="Q585" s="104"/>
      <c r="R585" s="104"/>
      <c r="S585" s="104"/>
      <c r="T585" s="104"/>
      <c r="U585" s="104"/>
      <c r="V585" s="104"/>
      <c r="W585" s="104"/>
      <c r="X585" s="104"/>
      <c r="Y585" s="104"/>
      <c r="Z585" s="104"/>
      <c r="AA585" s="104"/>
      <c r="AB585" s="104"/>
      <c r="AC585" s="104"/>
      <c r="AD585" s="104"/>
      <c r="AE585" s="104"/>
      <c r="AF585" s="104"/>
      <c r="AG585" s="104"/>
      <c r="AH585" s="104"/>
      <c r="AI585" s="104"/>
      <c r="AJ585" s="104"/>
      <c r="AK585" s="104"/>
      <c r="AL585" s="104"/>
      <c r="AM585" s="104"/>
      <c r="AN585" s="104"/>
      <c r="AO585" s="104"/>
      <c r="AP585" s="104"/>
      <c r="AQ585" s="104"/>
      <c r="AR585" s="104"/>
      <c r="AS585" s="104"/>
      <c r="AT585" s="104"/>
      <c r="AU585" s="104"/>
      <c r="AV585" s="104"/>
      <c r="AW585" s="104"/>
      <c r="AX585" s="104"/>
      <c r="AY585" s="104"/>
      <c r="AZ585" s="104"/>
      <c r="BA585" s="104"/>
      <c r="BB585" s="104"/>
      <c r="BC585" s="104"/>
      <c r="BD585" s="104"/>
      <c r="BE585" s="104"/>
      <c r="BF585" s="104"/>
      <c r="BG585" s="104"/>
    </row>
    <row r="586" spans="1:59" hidden="1">
      <c r="A586" s="33">
        <v>322</v>
      </c>
      <c r="B586" s="58"/>
      <c r="C586" s="59"/>
      <c r="D586" s="27" t="s">
        <v>67</v>
      </c>
      <c r="E586" s="10">
        <f>E587</f>
        <v>0</v>
      </c>
      <c r="F586" s="10">
        <f t="shared" ref="F586:G586" si="315">F587</f>
        <v>0</v>
      </c>
      <c r="G586" s="10">
        <f t="shared" si="315"/>
        <v>0</v>
      </c>
      <c r="H586" s="10">
        <f t="shared" si="275"/>
        <v>0</v>
      </c>
      <c r="I586" s="10">
        <f t="shared" si="276"/>
        <v>0</v>
      </c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  <c r="AA586" s="105"/>
      <c r="AB586" s="105"/>
      <c r="AC586" s="105"/>
      <c r="AD586" s="105"/>
      <c r="AE586" s="105"/>
      <c r="AF586" s="105"/>
      <c r="AG586" s="105"/>
      <c r="AH586" s="105"/>
      <c r="AI586" s="105"/>
      <c r="AJ586" s="105"/>
      <c r="AK586" s="105"/>
      <c r="AL586" s="105"/>
      <c r="AM586" s="105"/>
      <c r="AN586" s="105"/>
      <c r="AO586" s="105"/>
      <c r="AP586" s="105"/>
      <c r="AQ586" s="105"/>
      <c r="AR586" s="105"/>
      <c r="AS586" s="105"/>
      <c r="AT586" s="105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</row>
    <row r="587" spans="1:59" ht="24" hidden="1">
      <c r="A587" s="78">
        <v>3224</v>
      </c>
      <c r="B587" s="61"/>
      <c r="C587" s="62"/>
      <c r="D587" s="28" t="s">
        <v>71</v>
      </c>
      <c r="E587" s="12">
        <v>0</v>
      </c>
      <c r="F587" s="12">
        <v>0</v>
      </c>
      <c r="G587" s="12">
        <v>0</v>
      </c>
      <c r="H587" s="12">
        <f t="shared" ref="H587:H659" si="316">G587</f>
        <v>0</v>
      </c>
      <c r="I587" s="12">
        <f t="shared" ref="I587:I659" si="317">G587</f>
        <v>0</v>
      </c>
      <c r="J587" s="98"/>
      <c r="K587" s="98"/>
      <c r="L587" s="98"/>
      <c r="M587" s="98"/>
      <c r="N587" s="98"/>
      <c r="O587" s="98"/>
      <c r="P587" s="98"/>
      <c r="Q587" s="98"/>
      <c r="R587" s="98"/>
      <c r="S587" s="98"/>
      <c r="T587" s="98"/>
      <c r="U587" s="98"/>
      <c r="V587" s="98"/>
      <c r="W587" s="98"/>
      <c r="X587" s="98"/>
      <c r="Y587" s="98"/>
      <c r="Z587" s="98"/>
      <c r="AA587" s="98"/>
      <c r="AB587" s="98"/>
      <c r="AC587" s="98"/>
      <c r="AD587" s="98"/>
      <c r="AE587" s="98"/>
      <c r="AF587" s="98"/>
      <c r="AG587" s="98"/>
      <c r="AH587" s="98"/>
      <c r="AI587" s="98"/>
      <c r="AJ587" s="98"/>
      <c r="AK587" s="98"/>
      <c r="AL587" s="98"/>
      <c r="AM587" s="98"/>
      <c r="AN587" s="98"/>
      <c r="AO587" s="98"/>
      <c r="AP587" s="98"/>
      <c r="AQ587" s="98"/>
      <c r="AR587" s="98"/>
      <c r="AS587" s="98"/>
      <c r="AT587" s="98"/>
      <c r="AU587" s="98"/>
      <c r="AV587" s="98"/>
      <c r="AW587" s="98"/>
      <c r="AX587" s="98"/>
      <c r="AY587" s="98"/>
      <c r="AZ587" s="98"/>
      <c r="BA587" s="98"/>
      <c r="BB587" s="98"/>
      <c r="BC587" s="98"/>
      <c r="BD587" s="98"/>
      <c r="BE587" s="98"/>
      <c r="BF587" s="98"/>
      <c r="BG587" s="98"/>
    </row>
    <row r="588" spans="1:59" hidden="1">
      <c r="A588" s="33">
        <v>323</v>
      </c>
      <c r="B588" s="58"/>
      <c r="C588" s="59"/>
      <c r="D588" s="27" t="s">
        <v>74</v>
      </c>
      <c r="E588" s="10">
        <f>E589</f>
        <v>5565.53</v>
      </c>
      <c r="F588" s="10">
        <f t="shared" ref="F588:G588" si="318">F589</f>
        <v>5500</v>
      </c>
      <c r="G588" s="10">
        <f t="shared" si="318"/>
        <v>28000</v>
      </c>
      <c r="H588" s="10">
        <f t="shared" si="316"/>
        <v>28000</v>
      </c>
      <c r="I588" s="10">
        <f t="shared" si="317"/>
        <v>28000</v>
      </c>
      <c r="J588" s="105"/>
      <c r="K588" s="105"/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  <c r="AA588" s="105"/>
      <c r="AB588" s="105"/>
      <c r="AC588" s="105"/>
      <c r="AD588" s="105"/>
      <c r="AE588" s="105"/>
      <c r="AF588" s="105"/>
      <c r="AG588" s="105"/>
      <c r="AH588" s="105"/>
      <c r="AI588" s="105"/>
      <c r="AJ588" s="105"/>
      <c r="AK588" s="105"/>
      <c r="AL588" s="105"/>
      <c r="AM588" s="105"/>
      <c r="AN588" s="105"/>
      <c r="AO588" s="105"/>
      <c r="AP588" s="105"/>
      <c r="AQ588" s="105"/>
      <c r="AR588" s="105"/>
      <c r="AS588" s="105"/>
      <c r="AT588" s="105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</row>
    <row r="589" spans="1:59" ht="24" hidden="1">
      <c r="A589" s="78">
        <v>3232</v>
      </c>
      <c r="B589" s="61"/>
      <c r="C589" s="62"/>
      <c r="D589" s="28" t="s">
        <v>76</v>
      </c>
      <c r="E589" s="12">
        <v>5565.53</v>
      </c>
      <c r="F589" s="12">
        <v>5500</v>
      </c>
      <c r="G589" s="12">
        <v>28000</v>
      </c>
      <c r="H589" s="12">
        <f t="shared" si="316"/>
        <v>28000</v>
      </c>
      <c r="I589" s="12">
        <f t="shared" si="317"/>
        <v>28000</v>
      </c>
      <c r="J589" s="98"/>
      <c r="K589" s="98"/>
      <c r="L589" s="98"/>
      <c r="M589" s="98"/>
      <c r="N589" s="98"/>
      <c r="O589" s="98"/>
      <c r="P589" s="98"/>
      <c r="Q589" s="98"/>
      <c r="R589" s="98"/>
      <c r="S589" s="98"/>
      <c r="T589" s="98"/>
      <c r="U589" s="98"/>
      <c r="V589" s="98"/>
      <c r="W589" s="98"/>
      <c r="X589" s="98"/>
      <c r="Y589" s="98"/>
      <c r="Z589" s="98"/>
      <c r="AA589" s="98"/>
      <c r="AB589" s="98"/>
      <c r="AC589" s="98"/>
      <c r="AD589" s="98"/>
      <c r="AE589" s="98"/>
      <c r="AF589" s="98"/>
      <c r="AG589" s="98"/>
      <c r="AH589" s="98"/>
      <c r="AI589" s="98"/>
      <c r="AJ589" s="98"/>
      <c r="AK589" s="98"/>
      <c r="AL589" s="98"/>
      <c r="AM589" s="98"/>
      <c r="AN589" s="98"/>
      <c r="AO589" s="98"/>
      <c r="AP589" s="98"/>
      <c r="AQ589" s="98"/>
      <c r="AR589" s="98"/>
      <c r="AS589" s="98"/>
      <c r="AT589" s="98"/>
      <c r="AU589" s="98"/>
      <c r="AV589" s="98"/>
      <c r="AW589" s="98"/>
      <c r="AX589" s="98"/>
      <c r="AY589" s="98"/>
      <c r="AZ589" s="98"/>
      <c r="BA589" s="98"/>
      <c r="BB589" s="98"/>
      <c r="BC589" s="98"/>
      <c r="BD589" s="98"/>
      <c r="BE589" s="98"/>
      <c r="BF589" s="98"/>
      <c r="BG589" s="98"/>
    </row>
    <row r="590" spans="1:59">
      <c r="A590" s="325" t="s">
        <v>191</v>
      </c>
      <c r="B590" s="325"/>
      <c r="C590" s="325"/>
      <c r="D590" s="71" t="s">
        <v>192</v>
      </c>
      <c r="E590" s="72">
        <f>E591+E611</f>
        <v>75154.080000000002</v>
      </c>
      <c r="F590" s="72">
        <f t="shared" ref="F590:I590" si="319">F591+F611</f>
        <v>68000</v>
      </c>
      <c r="G590" s="72">
        <f>G591+G611</f>
        <v>67300</v>
      </c>
      <c r="H590" s="72">
        <f t="shared" si="319"/>
        <v>67300</v>
      </c>
      <c r="I590" s="72">
        <f t="shared" si="319"/>
        <v>67300</v>
      </c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7"/>
      <c r="AV590" s="107"/>
      <c r="AW590" s="107"/>
      <c r="AX590" s="107"/>
      <c r="AY590" s="107"/>
      <c r="AZ590" s="107"/>
      <c r="BA590" s="107"/>
      <c r="BB590" s="107"/>
      <c r="BC590" s="107"/>
      <c r="BD590" s="107"/>
      <c r="BE590" s="107"/>
      <c r="BF590" s="107"/>
      <c r="BG590" s="107"/>
    </row>
    <row r="591" spans="1:59">
      <c r="A591" s="324" t="s">
        <v>193</v>
      </c>
      <c r="B591" s="324"/>
      <c r="C591" s="324"/>
      <c r="D591" s="55" t="s">
        <v>263</v>
      </c>
      <c r="E591" s="14">
        <f>E592</f>
        <v>30481.829999999998</v>
      </c>
      <c r="F591" s="14">
        <f t="shared" ref="F591:I591" si="320">F592</f>
        <v>58000</v>
      </c>
      <c r="G591" s="14">
        <f t="shared" si="320"/>
        <v>54000</v>
      </c>
      <c r="H591" s="14">
        <f t="shared" si="320"/>
        <v>0</v>
      </c>
      <c r="I591" s="14">
        <f t="shared" si="320"/>
        <v>0</v>
      </c>
      <c r="J591" s="102"/>
      <c r="K591" s="102"/>
      <c r="L591" s="102"/>
      <c r="M591" s="102"/>
      <c r="N591" s="102"/>
      <c r="O591" s="102"/>
      <c r="P591" s="102"/>
      <c r="Q591" s="102"/>
      <c r="R591" s="102"/>
      <c r="S591" s="102"/>
      <c r="T591" s="102"/>
      <c r="U591" s="102"/>
      <c r="V591" s="102"/>
      <c r="W591" s="102"/>
      <c r="X591" s="102"/>
      <c r="Y591" s="102"/>
      <c r="Z591" s="102"/>
      <c r="AA591" s="102"/>
      <c r="AB591" s="102"/>
      <c r="AC591" s="102"/>
      <c r="AD591" s="102"/>
      <c r="AE591" s="102"/>
      <c r="AF591" s="102"/>
      <c r="AG591" s="102"/>
      <c r="AH591" s="102"/>
      <c r="AI591" s="102"/>
      <c r="AJ591" s="102"/>
      <c r="AK591" s="102"/>
      <c r="AL591" s="102"/>
      <c r="AM591" s="102"/>
      <c r="AN591" s="102"/>
      <c r="AO591" s="102"/>
      <c r="AP591" s="102"/>
      <c r="AQ591" s="102"/>
      <c r="AR591" s="102"/>
      <c r="AS591" s="102"/>
      <c r="AT591" s="102"/>
      <c r="AU591" s="102"/>
      <c r="AV591" s="102"/>
      <c r="AW591" s="102"/>
      <c r="AX591" s="102"/>
      <c r="AY591" s="102"/>
      <c r="AZ591" s="102"/>
      <c r="BA591" s="102"/>
      <c r="BB591" s="102"/>
      <c r="BC591" s="102"/>
      <c r="BD591" s="102"/>
      <c r="BE591" s="102"/>
      <c r="BF591" s="102"/>
      <c r="BG591" s="102"/>
    </row>
    <row r="592" spans="1:59">
      <c r="A592" s="63" t="s">
        <v>157</v>
      </c>
      <c r="B592" s="94"/>
      <c r="C592" s="95"/>
      <c r="D592" s="81" t="s">
        <v>51</v>
      </c>
      <c r="E592" s="6">
        <f>E596+E593</f>
        <v>30481.829999999998</v>
      </c>
      <c r="F592" s="6">
        <f t="shared" ref="F592:I592" si="321">F596+F593</f>
        <v>58000</v>
      </c>
      <c r="G592" s="6">
        <f t="shared" si="321"/>
        <v>54000</v>
      </c>
      <c r="H592" s="6">
        <f t="shared" si="321"/>
        <v>0</v>
      </c>
      <c r="I592" s="6">
        <f t="shared" si="321"/>
        <v>0</v>
      </c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  <c r="U592" s="103"/>
      <c r="V592" s="103"/>
      <c r="W592" s="103"/>
      <c r="X592" s="103"/>
      <c r="Y592" s="103"/>
      <c r="Z592" s="103"/>
      <c r="AA592" s="103"/>
      <c r="AB592" s="103"/>
      <c r="AC592" s="103"/>
      <c r="AD592" s="103"/>
      <c r="AE592" s="103"/>
      <c r="AF592" s="103"/>
      <c r="AG592" s="103"/>
      <c r="AH592" s="103"/>
      <c r="AI592" s="103"/>
      <c r="AJ592" s="103"/>
      <c r="AK592" s="103"/>
      <c r="AL592" s="103"/>
      <c r="AM592" s="103"/>
      <c r="AN592" s="103"/>
      <c r="AO592" s="103"/>
      <c r="AP592" s="103"/>
      <c r="AQ592" s="103"/>
      <c r="AR592" s="103"/>
      <c r="AS592" s="103"/>
      <c r="AT592" s="103"/>
      <c r="AU592" s="103"/>
      <c r="AV592" s="103"/>
      <c r="AW592" s="103"/>
      <c r="AX592" s="103"/>
      <c r="AY592" s="103"/>
      <c r="AZ592" s="103"/>
      <c r="BA592" s="103"/>
      <c r="BB592" s="103"/>
      <c r="BC592" s="103"/>
      <c r="BD592" s="103"/>
      <c r="BE592" s="103"/>
      <c r="BF592" s="103"/>
      <c r="BG592" s="103"/>
    </row>
    <row r="593" spans="1:59" s="98" customFormat="1">
      <c r="A593" s="269">
        <v>31</v>
      </c>
      <c r="B593" s="288"/>
      <c r="C593" s="289"/>
      <c r="D593" s="276" t="s">
        <v>52</v>
      </c>
      <c r="E593" s="221">
        <f>E594</f>
        <v>0</v>
      </c>
      <c r="F593" s="221">
        <f t="shared" ref="F593:I593" si="322">F594</f>
        <v>0</v>
      </c>
      <c r="G593" s="221">
        <f t="shared" si="322"/>
        <v>0</v>
      </c>
      <c r="H593" s="221">
        <f t="shared" si="322"/>
        <v>0</v>
      </c>
      <c r="I593" s="221">
        <f t="shared" si="322"/>
        <v>0</v>
      </c>
      <c r="J593" s="104"/>
      <c r="K593" s="104"/>
      <c r="L593" s="104"/>
      <c r="M593" s="104"/>
      <c r="N593" s="104"/>
      <c r="O593" s="104"/>
      <c r="P593" s="104"/>
      <c r="Q593" s="104"/>
      <c r="R593" s="104"/>
      <c r="S593" s="104"/>
      <c r="T593" s="104"/>
      <c r="U593" s="104"/>
      <c r="V593" s="104"/>
      <c r="W593" s="104"/>
      <c r="X593" s="104"/>
      <c r="Y593" s="104"/>
      <c r="Z593" s="104"/>
      <c r="AA593" s="104"/>
      <c r="AB593" s="104"/>
      <c r="AC593" s="104"/>
      <c r="AD593" s="104"/>
      <c r="AE593" s="104"/>
      <c r="AF593" s="104"/>
      <c r="AG593" s="104"/>
      <c r="AH593" s="104"/>
      <c r="AI593" s="104"/>
      <c r="AJ593" s="104"/>
      <c r="AK593" s="104"/>
      <c r="AL593" s="104"/>
      <c r="AM593" s="104"/>
      <c r="AN593" s="104"/>
      <c r="AO593" s="104"/>
      <c r="AP593" s="104"/>
      <c r="AQ593" s="104"/>
      <c r="AR593" s="104"/>
      <c r="AS593" s="104"/>
      <c r="AT593" s="104"/>
      <c r="AU593" s="104"/>
      <c r="AV593" s="104"/>
      <c r="AW593" s="104"/>
      <c r="AX593" s="104"/>
      <c r="AY593" s="104"/>
      <c r="AZ593" s="104"/>
      <c r="BA593" s="104"/>
      <c r="BB593" s="104"/>
      <c r="BC593" s="104"/>
      <c r="BD593" s="104"/>
      <c r="BE593" s="104"/>
      <c r="BF593" s="104"/>
      <c r="BG593" s="104"/>
    </row>
    <row r="594" spans="1:59" s="98" customFormat="1" hidden="1">
      <c r="A594" s="263">
        <v>312</v>
      </c>
      <c r="B594" s="264"/>
      <c r="C594" s="265"/>
      <c r="D594" s="286" t="s">
        <v>55</v>
      </c>
      <c r="E594" s="223">
        <f>E595</f>
        <v>0</v>
      </c>
      <c r="F594" s="223">
        <f t="shared" ref="F594:I594" si="323">F595</f>
        <v>0</v>
      </c>
      <c r="G594" s="223">
        <f t="shared" si="323"/>
        <v>0</v>
      </c>
      <c r="H594" s="223">
        <f t="shared" si="323"/>
        <v>0</v>
      </c>
      <c r="I594" s="223">
        <f t="shared" si="323"/>
        <v>0</v>
      </c>
      <c r="J594" s="105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  <c r="AA594" s="105"/>
      <c r="AB594" s="105"/>
      <c r="AC594" s="105"/>
      <c r="AD594" s="105"/>
      <c r="AE594" s="105"/>
      <c r="AF594" s="105"/>
      <c r="AG594" s="105"/>
      <c r="AH594" s="105"/>
      <c r="AI594" s="105"/>
      <c r="AJ594" s="105"/>
      <c r="AK594" s="105"/>
      <c r="AL594" s="105"/>
      <c r="AM594" s="105"/>
      <c r="AN594" s="105"/>
      <c r="AO594" s="105"/>
      <c r="AP594" s="105"/>
      <c r="AQ594" s="105"/>
      <c r="AR594" s="105"/>
      <c r="AS594" s="105"/>
      <c r="AT594" s="105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</row>
    <row r="595" spans="1:59" s="98" customFormat="1" hidden="1">
      <c r="A595" s="266">
        <v>3121</v>
      </c>
      <c r="B595" s="267"/>
      <c r="C595" s="268"/>
      <c r="D595" s="287" t="s">
        <v>55</v>
      </c>
      <c r="E595" s="226">
        <v>0</v>
      </c>
      <c r="F595" s="226">
        <v>0</v>
      </c>
      <c r="G595" s="226">
        <v>0</v>
      </c>
      <c r="H595" s="226">
        <f>G595</f>
        <v>0</v>
      </c>
      <c r="I595" s="226">
        <f>H595</f>
        <v>0</v>
      </c>
      <c r="L595" s="106"/>
    </row>
    <row r="596" spans="1:59" s="98" customFormat="1">
      <c r="A596" s="269" t="s">
        <v>158</v>
      </c>
      <c r="B596" s="288"/>
      <c r="C596" s="289"/>
      <c r="D596" s="276" t="s">
        <v>61</v>
      </c>
      <c r="E596" s="221">
        <f>E597+E600+E603+E606+E608</f>
        <v>30481.829999999998</v>
      </c>
      <c r="F596" s="221">
        <f t="shared" ref="F596:I596" si="324">F597+F600+F603+F606+F608</f>
        <v>58000</v>
      </c>
      <c r="G596" s="221">
        <f t="shared" si="324"/>
        <v>54000</v>
      </c>
      <c r="H596" s="221">
        <f t="shared" si="324"/>
        <v>0</v>
      </c>
      <c r="I596" s="221">
        <f t="shared" si="324"/>
        <v>0</v>
      </c>
      <c r="J596" s="104"/>
      <c r="K596" s="104"/>
      <c r="L596" s="104"/>
      <c r="M596" s="104"/>
      <c r="N596" s="104"/>
      <c r="O596" s="104"/>
      <c r="P596" s="104"/>
      <c r="Q596" s="104"/>
      <c r="R596" s="104"/>
      <c r="S596" s="104"/>
      <c r="T596" s="104"/>
      <c r="U596" s="104"/>
      <c r="V596" s="104"/>
      <c r="W596" s="104"/>
      <c r="X596" s="104"/>
      <c r="Y596" s="104"/>
      <c r="Z596" s="104"/>
      <c r="AA596" s="104"/>
      <c r="AB596" s="104"/>
      <c r="AC596" s="104"/>
      <c r="AD596" s="104"/>
      <c r="AE596" s="104"/>
      <c r="AF596" s="104"/>
      <c r="AG596" s="104"/>
      <c r="AH596" s="104"/>
      <c r="AI596" s="104"/>
      <c r="AJ596" s="104"/>
      <c r="AK596" s="104"/>
      <c r="AL596" s="104"/>
      <c r="AM596" s="104"/>
      <c r="AN596" s="104"/>
      <c r="AO596" s="104"/>
      <c r="AP596" s="104"/>
      <c r="AQ596" s="104"/>
      <c r="AR596" s="104"/>
      <c r="AS596" s="104"/>
      <c r="AT596" s="104"/>
      <c r="AU596" s="104"/>
      <c r="AV596" s="104"/>
      <c r="AW596" s="104"/>
      <c r="AX596" s="104"/>
      <c r="AY596" s="104"/>
      <c r="AZ596" s="104"/>
      <c r="BA596" s="104"/>
      <c r="BB596" s="104"/>
      <c r="BC596" s="104"/>
      <c r="BD596" s="104"/>
      <c r="BE596" s="104"/>
      <c r="BF596" s="104"/>
      <c r="BG596" s="104"/>
    </row>
    <row r="597" spans="1:59" hidden="1">
      <c r="A597" s="57" t="s">
        <v>194</v>
      </c>
      <c r="B597" s="58"/>
      <c r="C597" s="59"/>
      <c r="D597" s="27" t="s">
        <v>62</v>
      </c>
      <c r="E597" s="10">
        <f>SUM(E598:E599)</f>
        <v>25410.17</v>
      </c>
      <c r="F597" s="10">
        <f t="shared" ref="F597:I597" si="325">SUM(F598:F599)</f>
        <v>40000</v>
      </c>
      <c r="G597" s="10">
        <f t="shared" si="325"/>
        <v>36000</v>
      </c>
      <c r="H597" s="10">
        <f t="shared" si="325"/>
        <v>0</v>
      </c>
      <c r="I597" s="10">
        <f t="shared" si="325"/>
        <v>0</v>
      </c>
      <c r="J597" s="105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  <c r="AA597" s="105"/>
      <c r="AB597" s="105"/>
      <c r="AC597" s="105"/>
      <c r="AD597" s="105"/>
      <c r="AE597" s="105"/>
      <c r="AF597" s="105"/>
      <c r="AG597" s="105"/>
      <c r="AH597" s="105"/>
      <c r="AI597" s="105"/>
      <c r="AJ597" s="105"/>
      <c r="AK597" s="105"/>
      <c r="AL597" s="105"/>
      <c r="AM597" s="105"/>
      <c r="AN597" s="105"/>
      <c r="AO597" s="105"/>
      <c r="AP597" s="105"/>
      <c r="AQ597" s="105"/>
      <c r="AR597" s="105"/>
      <c r="AS597" s="105"/>
      <c r="AT597" s="105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</row>
    <row r="598" spans="1:59" hidden="1">
      <c r="A598" s="60" t="s">
        <v>95</v>
      </c>
      <c r="B598" s="61"/>
      <c r="C598" s="62"/>
      <c r="D598" s="28" t="s">
        <v>63</v>
      </c>
      <c r="E598" s="12">
        <v>0</v>
      </c>
      <c r="F598" s="12">
        <v>0</v>
      </c>
      <c r="G598" s="12">
        <v>0</v>
      </c>
      <c r="H598" s="12">
        <f t="shared" si="316"/>
        <v>0</v>
      </c>
      <c r="I598" s="12">
        <f t="shared" si="317"/>
        <v>0</v>
      </c>
      <c r="J598" s="98"/>
      <c r="K598" s="98"/>
      <c r="L598" s="106"/>
      <c r="M598" s="98"/>
      <c r="N598" s="98"/>
      <c r="O598" s="98"/>
      <c r="P598" s="98"/>
      <c r="Q598" s="98"/>
      <c r="R598" s="98"/>
      <c r="S598" s="98"/>
      <c r="T598" s="98"/>
      <c r="U598" s="98"/>
      <c r="V598" s="98"/>
      <c r="W598" s="98"/>
      <c r="X598" s="98"/>
      <c r="Y598" s="98"/>
      <c r="Z598" s="98"/>
      <c r="AA598" s="98"/>
      <c r="AB598" s="98"/>
      <c r="AC598" s="98"/>
      <c r="AD598" s="98"/>
      <c r="AE598" s="98"/>
      <c r="AF598" s="98"/>
      <c r="AG598" s="98"/>
      <c r="AH598" s="98"/>
      <c r="AI598" s="98"/>
      <c r="AJ598" s="98"/>
      <c r="AK598" s="98"/>
      <c r="AL598" s="98"/>
      <c r="AM598" s="98"/>
      <c r="AN598" s="98"/>
      <c r="AO598" s="98"/>
      <c r="AP598" s="98"/>
      <c r="AQ598" s="98"/>
      <c r="AR598" s="98"/>
      <c r="AS598" s="98"/>
      <c r="AT598" s="98"/>
      <c r="AU598" s="98"/>
      <c r="AV598" s="98"/>
      <c r="AW598" s="98"/>
      <c r="AX598" s="98"/>
      <c r="AY598" s="98"/>
      <c r="AZ598" s="98"/>
      <c r="BA598" s="98"/>
      <c r="BB598" s="98"/>
      <c r="BC598" s="98"/>
      <c r="BD598" s="98"/>
      <c r="BE598" s="98"/>
      <c r="BF598" s="98"/>
      <c r="BG598" s="98"/>
    </row>
    <row r="599" spans="1:59" hidden="1">
      <c r="A599" s="60" t="s">
        <v>96</v>
      </c>
      <c r="B599" s="61"/>
      <c r="C599" s="62"/>
      <c r="D599" s="28" t="s">
        <v>65</v>
      </c>
      <c r="E599" s="12">
        <v>25410.17</v>
      </c>
      <c r="F599" s="12">
        <v>40000</v>
      </c>
      <c r="G599" s="12">
        <v>36000</v>
      </c>
      <c r="H599" s="12">
        <v>0</v>
      </c>
      <c r="I599" s="12">
        <v>0</v>
      </c>
      <c r="J599" s="98"/>
      <c r="K599" s="98"/>
      <c r="L599" s="98"/>
      <c r="M599" s="98"/>
      <c r="N599" s="98"/>
      <c r="O599" s="98"/>
      <c r="P599" s="98"/>
      <c r="Q599" s="98"/>
      <c r="R599" s="98"/>
      <c r="S599" s="98"/>
      <c r="T599" s="98"/>
      <c r="U599" s="98"/>
      <c r="V599" s="98"/>
      <c r="W599" s="98"/>
      <c r="X599" s="98"/>
      <c r="Y599" s="98"/>
      <c r="Z599" s="98"/>
      <c r="AA599" s="98"/>
      <c r="AB599" s="98"/>
      <c r="AC599" s="98"/>
      <c r="AD599" s="98"/>
      <c r="AE599" s="98"/>
      <c r="AF599" s="98"/>
      <c r="AG599" s="98"/>
      <c r="AH599" s="98"/>
      <c r="AI599" s="98"/>
      <c r="AJ599" s="98"/>
      <c r="AK599" s="98"/>
      <c r="AL599" s="98"/>
      <c r="AM599" s="98"/>
      <c r="AN599" s="98"/>
      <c r="AO599" s="98"/>
      <c r="AP599" s="98"/>
      <c r="AQ599" s="98"/>
      <c r="AR599" s="98"/>
      <c r="AS599" s="98"/>
      <c r="AT599" s="98"/>
      <c r="AU599" s="98"/>
      <c r="AV599" s="98"/>
      <c r="AW599" s="98"/>
      <c r="AX599" s="98"/>
      <c r="AY599" s="98"/>
      <c r="AZ599" s="98"/>
      <c r="BA599" s="98"/>
      <c r="BB599" s="98"/>
      <c r="BC599" s="98"/>
      <c r="BD599" s="98"/>
      <c r="BE599" s="98"/>
      <c r="BF599" s="98"/>
      <c r="BG599" s="98"/>
    </row>
    <row r="600" spans="1:59" hidden="1">
      <c r="A600" s="57" t="s">
        <v>195</v>
      </c>
      <c r="B600" s="58"/>
      <c r="C600" s="59"/>
      <c r="D600" s="27" t="s">
        <v>67</v>
      </c>
      <c r="E600" s="10">
        <f>SUM(E601:E602)</f>
        <v>0</v>
      </c>
      <c r="F600" s="10">
        <f t="shared" ref="F600:I600" si="326">SUM(F601:F602)</f>
        <v>1000</v>
      </c>
      <c r="G600" s="10">
        <f t="shared" si="326"/>
        <v>1000</v>
      </c>
      <c r="H600" s="10">
        <f t="shared" si="326"/>
        <v>0</v>
      </c>
      <c r="I600" s="10">
        <f t="shared" si="326"/>
        <v>0</v>
      </c>
      <c r="J600" s="105"/>
      <c r="K600" s="105"/>
      <c r="L600" s="105"/>
      <c r="M600" s="105"/>
      <c r="N600" s="105"/>
      <c r="O600" s="105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  <c r="AA600" s="105"/>
      <c r="AB600" s="105"/>
      <c r="AC600" s="105"/>
      <c r="AD600" s="105"/>
      <c r="AE600" s="105"/>
      <c r="AF600" s="105"/>
      <c r="AG600" s="105"/>
      <c r="AH600" s="105"/>
      <c r="AI600" s="105"/>
      <c r="AJ600" s="105"/>
      <c r="AK600" s="105"/>
      <c r="AL600" s="105"/>
      <c r="AM600" s="105"/>
      <c r="AN600" s="105"/>
      <c r="AO600" s="105"/>
      <c r="AP600" s="105"/>
      <c r="AQ600" s="105"/>
      <c r="AR600" s="105"/>
      <c r="AS600" s="105"/>
      <c r="AT600" s="105"/>
      <c r="AU600" s="105"/>
      <c r="AV600" s="105"/>
      <c r="AW600" s="105"/>
      <c r="AX600" s="105"/>
      <c r="AY600" s="105"/>
      <c r="AZ600" s="105"/>
      <c r="BA600" s="105"/>
      <c r="BB600" s="105"/>
      <c r="BC600" s="105"/>
      <c r="BD600" s="105"/>
      <c r="BE600" s="105"/>
      <c r="BF600" s="105"/>
      <c r="BG600" s="105"/>
    </row>
    <row r="601" spans="1:59" ht="24" hidden="1">
      <c r="A601" s="60" t="s">
        <v>196</v>
      </c>
      <c r="B601" s="61"/>
      <c r="C601" s="62"/>
      <c r="D601" s="28" t="s">
        <v>68</v>
      </c>
      <c r="E601" s="12">
        <v>0</v>
      </c>
      <c r="F601" s="12">
        <v>0</v>
      </c>
      <c r="G601" s="12">
        <v>0</v>
      </c>
      <c r="H601" s="12">
        <f t="shared" si="316"/>
        <v>0</v>
      </c>
      <c r="I601" s="12">
        <f t="shared" si="317"/>
        <v>0</v>
      </c>
      <c r="J601" s="98"/>
      <c r="K601" s="98"/>
      <c r="L601" s="98"/>
      <c r="M601" s="98"/>
      <c r="N601" s="98"/>
      <c r="O601" s="98"/>
      <c r="P601" s="98"/>
      <c r="Q601" s="98"/>
      <c r="R601" s="98"/>
      <c r="S601" s="98"/>
      <c r="T601" s="98"/>
      <c r="U601" s="98"/>
      <c r="V601" s="98"/>
      <c r="W601" s="98"/>
      <c r="X601" s="98"/>
      <c r="Y601" s="98"/>
      <c r="Z601" s="98"/>
      <c r="AA601" s="98"/>
      <c r="AB601" s="98"/>
      <c r="AC601" s="98"/>
      <c r="AD601" s="98"/>
      <c r="AE601" s="98"/>
      <c r="AF601" s="98"/>
      <c r="AG601" s="98"/>
      <c r="AH601" s="98"/>
      <c r="AI601" s="98"/>
      <c r="AJ601" s="98"/>
      <c r="AK601" s="98"/>
      <c r="AL601" s="98"/>
      <c r="AM601" s="98"/>
      <c r="AN601" s="98"/>
      <c r="AO601" s="98"/>
      <c r="AP601" s="98"/>
      <c r="AQ601" s="98"/>
      <c r="AR601" s="98"/>
      <c r="AS601" s="98"/>
      <c r="AT601" s="98"/>
      <c r="AU601" s="98"/>
      <c r="AV601" s="98"/>
      <c r="AW601" s="98"/>
      <c r="AX601" s="98"/>
      <c r="AY601" s="98"/>
      <c r="AZ601" s="98"/>
      <c r="BA601" s="98"/>
      <c r="BB601" s="98"/>
      <c r="BC601" s="98"/>
      <c r="BD601" s="98"/>
      <c r="BE601" s="98"/>
      <c r="BF601" s="98"/>
      <c r="BG601" s="98"/>
    </row>
    <row r="602" spans="1:59" hidden="1">
      <c r="A602" s="60">
        <v>3225</v>
      </c>
      <c r="B602" s="61"/>
      <c r="C602" s="62"/>
      <c r="D602" s="28" t="s">
        <v>91</v>
      </c>
      <c r="E602" s="12">
        <v>0</v>
      </c>
      <c r="F602" s="12">
        <v>1000</v>
      </c>
      <c r="G602" s="12">
        <v>1000</v>
      </c>
      <c r="H602" s="12">
        <v>0</v>
      </c>
      <c r="I602" s="12">
        <v>0</v>
      </c>
      <c r="J602" s="98"/>
      <c r="K602" s="98"/>
      <c r="L602" s="98"/>
      <c r="M602" s="98"/>
      <c r="N602" s="98"/>
      <c r="O602" s="98"/>
      <c r="P602" s="98"/>
      <c r="Q602" s="98"/>
      <c r="R602" s="98"/>
      <c r="S602" s="98"/>
      <c r="T602" s="98"/>
      <c r="U602" s="98"/>
      <c r="V602" s="98"/>
      <c r="W602" s="98"/>
      <c r="X602" s="98"/>
      <c r="Y602" s="98"/>
      <c r="Z602" s="98"/>
      <c r="AA602" s="98"/>
      <c r="AB602" s="98"/>
      <c r="AC602" s="98"/>
      <c r="AD602" s="98"/>
      <c r="AE602" s="98"/>
      <c r="AF602" s="98"/>
      <c r="AG602" s="98"/>
      <c r="AH602" s="98"/>
      <c r="AI602" s="98"/>
      <c r="AJ602" s="98"/>
      <c r="AK602" s="98"/>
      <c r="AL602" s="98"/>
      <c r="AM602" s="98"/>
      <c r="AN602" s="98"/>
      <c r="AO602" s="98"/>
      <c r="AP602" s="98"/>
      <c r="AQ602" s="98"/>
      <c r="AR602" s="98"/>
      <c r="AS602" s="98"/>
      <c r="AT602" s="98"/>
      <c r="AU602" s="98"/>
      <c r="AV602" s="98"/>
      <c r="AW602" s="98"/>
      <c r="AX602" s="98"/>
      <c r="AY602" s="98"/>
      <c r="AZ602" s="98"/>
      <c r="BA602" s="98"/>
      <c r="BB602" s="98"/>
      <c r="BC602" s="98"/>
      <c r="BD602" s="98"/>
      <c r="BE602" s="98"/>
      <c r="BF602" s="98"/>
      <c r="BG602" s="98"/>
    </row>
    <row r="603" spans="1:59" hidden="1">
      <c r="A603" s="57" t="s">
        <v>197</v>
      </c>
      <c r="B603" s="58"/>
      <c r="C603" s="59"/>
      <c r="D603" s="27" t="s">
        <v>74</v>
      </c>
      <c r="E603" s="10">
        <f>SUM(E604:E605)</f>
        <v>0</v>
      </c>
      <c r="F603" s="10">
        <f t="shared" ref="F603:I603" si="327">SUM(F604:F605)</f>
        <v>5000</v>
      </c>
      <c r="G603" s="10">
        <f t="shared" si="327"/>
        <v>5000</v>
      </c>
      <c r="H603" s="10">
        <f t="shared" si="327"/>
        <v>0</v>
      </c>
      <c r="I603" s="10">
        <f t="shared" si="327"/>
        <v>0</v>
      </c>
      <c r="J603" s="105"/>
      <c r="K603" s="105"/>
      <c r="L603" s="105"/>
      <c r="M603" s="105"/>
      <c r="N603" s="105"/>
      <c r="O603" s="105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  <c r="AA603" s="105"/>
      <c r="AB603" s="105"/>
      <c r="AC603" s="105"/>
      <c r="AD603" s="105"/>
      <c r="AE603" s="105"/>
      <c r="AF603" s="105"/>
      <c r="AG603" s="105"/>
      <c r="AH603" s="105"/>
      <c r="AI603" s="105"/>
      <c r="AJ603" s="105"/>
      <c r="AK603" s="105"/>
      <c r="AL603" s="105"/>
      <c r="AM603" s="105"/>
      <c r="AN603" s="105"/>
      <c r="AO603" s="105"/>
      <c r="AP603" s="105"/>
      <c r="AQ603" s="105"/>
      <c r="AR603" s="105"/>
      <c r="AS603" s="105"/>
      <c r="AT603" s="105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</row>
    <row r="604" spans="1:59" hidden="1">
      <c r="A604" s="60" t="s">
        <v>198</v>
      </c>
      <c r="B604" s="61"/>
      <c r="C604" s="62"/>
      <c r="D604" s="28" t="s">
        <v>75</v>
      </c>
      <c r="E604" s="12">
        <v>0</v>
      </c>
      <c r="F604" s="12">
        <v>0</v>
      </c>
      <c r="G604" s="12">
        <v>0</v>
      </c>
      <c r="H604" s="12">
        <f t="shared" si="316"/>
        <v>0</v>
      </c>
      <c r="I604" s="12">
        <f t="shared" si="317"/>
        <v>0</v>
      </c>
      <c r="J604" s="98"/>
      <c r="K604" s="98"/>
      <c r="L604" s="98"/>
      <c r="M604" s="98"/>
      <c r="N604" s="98"/>
      <c r="O604" s="98"/>
      <c r="P604" s="98"/>
      <c r="Q604" s="98"/>
      <c r="R604" s="98"/>
      <c r="S604" s="98"/>
      <c r="T604" s="98"/>
      <c r="U604" s="98"/>
      <c r="V604" s="98"/>
      <c r="W604" s="98"/>
      <c r="X604" s="98"/>
      <c r="Y604" s="98"/>
      <c r="Z604" s="98"/>
      <c r="AA604" s="98"/>
      <c r="AB604" s="98"/>
      <c r="AC604" s="98"/>
      <c r="AD604" s="98"/>
      <c r="AE604" s="98"/>
      <c r="AF604" s="98"/>
      <c r="AG604" s="98"/>
      <c r="AH604" s="98"/>
      <c r="AI604" s="98"/>
      <c r="AJ604" s="98"/>
      <c r="AK604" s="98"/>
      <c r="AL604" s="98"/>
      <c r="AM604" s="98"/>
      <c r="AN604" s="98"/>
      <c r="AO604" s="98"/>
      <c r="AP604" s="98"/>
      <c r="AQ604" s="98"/>
      <c r="AR604" s="98"/>
      <c r="AS604" s="98"/>
      <c r="AT604" s="98"/>
      <c r="AU604" s="98"/>
      <c r="AV604" s="98"/>
      <c r="AW604" s="98"/>
      <c r="AX604" s="98"/>
      <c r="AY604" s="98"/>
      <c r="AZ604" s="98"/>
      <c r="BA604" s="98"/>
      <c r="BB604" s="98"/>
      <c r="BC604" s="98"/>
      <c r="BD604" s="98"/>
      <c r="BE604" s="98"/>
      <c r="BF604" s="98"/>
      <c r="BG604" s="98"/>
    </row>
    <row r="605" spans="1:59" hidden="1">
      <c r="A605" s="60">
        <v>3237</v>
      </c>
      <c r="B605" s="61"/>
      <c r="C605" s="62"/>
      <c r="D605" s="28" t="s">
        <v>81</v>
      </c>
      <c r="E605" s="12">
        <v>0</v>
      </c>
      <c r="F605" s="12">
        <v>5000</v>
      </c>
      <c r="G605" s="12">
        <v>5000</v>
      </c>
      <c r="H605" s="12">
        <v>0</v>
      </c>
      <c r="I605" s="12">
        <f>H605</f>
        <v>0</v>
      </c>
      <c r="J605" s="98"/>
      <c r="K605" s="98"/>
      <c r="L605" s="98"/>
      <c r="M605" s="98"/>
      <c r="N605" s="98"/>
      <c r="O605" s="98"/>
      <c r="P605" s="98"/>
      <c r="Q605" s="98"/>
      <c r="R605" s="98"/>
      <c r="S605" s="98"/>
      <c r="T605" s="98"/>
      <c r="U605" s="98"/>
      <c r="V605" s="98"/>
      <c r="W605" s="98"/>
      <c r="X605" s="98"/>
      <c r="Y605" s="98"/>
      <c r="Z605" s="98"/>
      <c r="AA605" s="98"/>
      <c r="AB605" s="98"/>
      <c r="AC605" s="98"/>
      <c r="AD605" s="98"/>
      <c r="AE605" s="98"/>
      <c r="AF605" s="98"/>
      <c r="AG605" s="98"/>
      <c r="AH605" s="98"/>
      <c r="AI605" s="98"/>
      <c r="AJ605" s="98"/>
      <c r="AK605" s="98"/>
      <c r="AL605" s="98"/>
      <c r="AM605" s="98"/>
      <c r="AN605" s="98"/>
      <c r="AO605" s="98"/>
      <c r="AP605" s="98"/>
      <c r="AQ605" s="98"/>
      <c r="AR605" s="98"/>
      <c r="AS605" s="98"/>
      <c r="AT605" s="98"/>
      <c r="AU605" s="98"/>
      <c r="AV605" s="98"/>
      <c r="AW605" s="98"/>
      <c r="AX605" s="98"/>
      <c r="AY605" s="98"/>
      <c r="AZ605" s="98"/>
      <c r="BA605" s="98"/>
      <c r="BB605" s="98"/>
      <c r="BC605" s="98"/>
      <c r="BD605" s="98"/>
      <c r="BE605" s="98"/>
      <c r="BF605" s="98"/>
      <c r="BG605" s="98"/>
    </row>
    <row r="606" spans="1:59" ht="24" hidden="1">
      <c r="A606" s="57" t="s">
        <v>199</v>
      </c>
      <c r="B606" s="58"/>
      <c r="C606" s="59"/>
      <c r="D606" s="27" t="s">
        <v>200</v>
      </c>
      <c r="E606" s="10">
        <f>E607</f>
        <v>1400</v>
      </c>
      <c r="F606" s="10">
        <f t="shared" ref="F606:I606" si="328">F607</f>
        <v>8000</v>
      </c>
      <c r="G606" s="10">
        <f t="shared" si="328"/>
        <v>8000</v>
      </c>
      <c r="H606" s="10">
        <f t="shared" si="328"/>
        <v>0</v>
      </c>
      <c r="I606" s="10">
        <f t="shared" si="328"/>
        <v>0</v>
      </c>
      <c r="J606" s="105"/>
      <c r="K606" s="105"/>
      <c r="L606" s="105"/>
      <c r="M606" s="105"/>
      <c r="N606" s="105"/>
      <c r="O606" s="105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  <c r="AA606" s="105"/>
      <c r="AB606" s="105"/>
      <c r="AC606" s="105"/>
      <c r="AD606" s="105"/>
      <c r="AE606" s="105"/>
      <c r="AF606" s="105"/>
      <c r="AG606" s="105"/>
      <c r="AH606" s="105"/>
      <c r="AI606" s="105"/>
      <c r="AJ606" s="105"/>
      <c r="AK606" s="105"/>
      <c r="AL606" s="105"/>
      <c r="AM606" s="105"/>
      <c r="AN606" s="105"/>
      <c r="AO606" s="105"/>
      <c r="AP606" s="105"/>
      <c r="AQ606" s="105"/>
      <c r="AR606" s="105"/>
      <c r="AS606" s="105"/>
      <c r="AT606" s="105"/>
      <c r="AU606" s="105"/>
      <c r="AV606" s="105"/>
      <c r="AW606" s="105"/>
      <c r="AX606" s="105"/>
      <c r="AY606" s="105"/>
      <c r="AZ606" s="105"/>
      <c r="BA606" s="105"/>
      <c r="BB606" s="105"/>
      <c r="BC606" s="105"/>
      <c r="BD606" s="105"/>
      <c r="BE606" s="105"/>
      <c r="BF606" s="105"/>
      <c r="BG606" s="105"/>
    </row>
    <row r="607" spans="1:59" ht="24" hidden="1">
      <c r="A607" s="60" t="s">
        <v>201</v>
      </c>
      <c r="B607" s="61"/>
      <c r="C607" s="62"/>
      <c r="D607" s="28" t="s">
        <v>200</v>
      </c>
      <c r="E607" s="12">
        <v>1400</v>
      </c>
      <c r="F607" s="12">
        <v>8000</v>
      </c>
      <c r="G607" s="12">
        <v>8000</v>
      </c>
      <c r="H607" s="12">
        <v>0</v>
      </c>
      <c r="I607" s="12">
        <v>0</v>
      </c>
      <c r="J607" s="98"/>
      <c r="K607" s="106"/>
      <c r="L607" s="98"/>
      <c r="M607" s="98"/>
      <c r="N607" s="98"/>
      <c r="O607" s="98"/>
      <c r="P607" s="98"/>
      <c r="Q607" s="98"/>
      <c r="R607" s="98"/>
      <c r="S607" s="98"/>
      <c r="T607" s="98"/>
      <c r="U607" s="98"/>
      <c r="V607" s="98"/>
      <c r="W607" s="98"/>
      <c r="X607" s="98"/>
      <c r="Y607" s="98"/>
      <c r="Z607" s="98"/>
      <c r="AA607" s="98"/>
      <c r="AB607" s="98"/>
      <c r="AC607" s="98"/>
      <c r="AD607" s="98"/>
      <c r="AE607" s="98"/>
      <c r="AF607" s="98"/>
      <c r="AG607" s="98"/>
      <c r="AH607" s="98"/>
      <c r="AI607" s="98"/>
      <c r="AJ607" s="98"/>
      <c r="AK607" s="98"/>
      <c r="AL607" s="98"/>
      <c r="AM607" s="98"/>
      <c r="AN607" s="98"/>
      <c r="AO607" s="98"/>
      <c r="AP607" s="98"/>
      <c r="AQ607" s="98"/>
      <c r="AR607" s="98"/>
      <c r="AS607" s="98"/>
      <c r="AT607" s="98"/>
      <c r="AU607" s="98"/>
      <c r="AV607" s="98"/>
      <c r="AW607" s="98"/>
      <c r="AX607" s="98"/>
      <c r="AY607" s="98"/>
      <c r="AZ607" s="98"/>
      <c r="BA607" s="98"/>
      <c r="BB607" s="98"/>
      <c r="BC607" s="98"/>
      <c r="BD607" s="98"/>
      <c r="BE607" s="98"/>
      <c r="BF607" s="98"/>
      <c r="BG607" s="98"/>
    </row>
    <row r="608" spans="1:59" ht="24" hidden="1">
      <c r="A608" s="57" t="s">
        <v>159</v>
      </c>
      <c r="B608" s="58"/>
      <c r="C608" s="59"/>
      <c r="D608" s="27" t="s">
        <v>84</v>
      </c>
      <c r="E608" s="10">
        <f>SUM(E609:E610)</f>
        <v>3671.66</v>
      </c>
      <c r="F608" s="10">
        <f t="shared" ref="F608:I608" si="329">SUM(F609:F610)</f>
        <v>4000</v>
      </c>
      <c r="G608" s="10">
        <f t="shared" si="329"/>
        <v>4000</v>
      </c>
      <c r="H608" s="10">
        <f t="shared" si="329"/>
        <v>0</v>
      </c>
      <c r="I608" s="10">
        <f t="shared" si="329"/>
        <v>0</v>
      </c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  <c r="AA608" s="105"/>
      <c r="AB608" s="105"/>
      <c r="AC608" s="105"/>
      <c r="AD608" s="105"/>
      <c r="AE608" s="105"/>
      <c r="AF608" s="105"/>
      <c r="AG608" s="105"/>
      <c r="AH608" s="105"/>
      <c r="AI608" s="105"/>
      <c r="AJ608" s="105"/>
      <c r="AK608" s="105"/>
      <c r="AL608" s="105"/>
      <c r="AM608" s="105"/>
      <c r="AN608" s="105"/>
      <c r="AO608" s="105"/>
      <c r="AP608" s="105"/>
      <c r="AQ608" s="105"/>
      <c r="AR608" s="105"/>
      <c r="AS608" s="105"/>
      <c r="AT608" s="105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</row>
    <row r="609" spans="1:59" hidden="1">
      <c r="A609" s="60" t="s">
        <v>202</v>
      </c>
      <c r="B609" s="61"/>
      <c r="C609" s="62"/>
      <c r="D609" s="28" t="s">
        <v>86</v>
      </c>
      <c r="E609" s="12">
        <v>0</v>
      </c>
      <c r="F609" s="12">
        <v>0</v>
      </c>
      <c r="G609" s="12">
        <v>0</v>
      </c>
      <c r="H609" s="12">
        <f t="shared" si="316"/>
        <v>0</v>
      </c>
      <c r="I609" s="12">
        <f t="shared" si="317"/>
        <v>0</v>
      </c>
      <c r="J609" s="98"/>
      <c r="K609" s="98"/>
      <c r="L609" s="98"/>
      <c r="M609" s="98"/>
      <c r="N609" s="98"/>
      <c r="O609" s="98"/>
      <c r="P609" s="98"/>
      <c r="Q609" s="98"/>
      <c r="R609" s="98"/>
      <c r="S609" s="98"/>
      <c r="T609" s="98"/>
      <c r="U609" s="98"/>
      <c r="V609" s="98"/>
      <c r="W609" s="98"/>
      <c r="X609" s="98"/>
      <c r="Y609" s="98"/>
      <c r="Z609" s="98"/>
      <c r="AA609" s="98"/>
      <c r="AB609" s="98"/>
      <c r="AC609" s="98"/>
      <c r="AD609" s="98"/>
      <c r="AE609" s="98"/>
      <c r="AF609" s="98"/>
      <c r="AG609" s="98"/>
      <c r="AH609" s="98"/>
      <c r="AI609" s="98"/>
      <c r="AJ609" s="98"/>
      <c r="AK609" s="98"/>
      <c r="AL609" s="98"/>
      <c r="AM609" s="98"/>
      <c r="AN609" s="98"/>
      <c r="AO609" s="98"/>
      <c r="AP609" s="98"/>
      <c r="AQ609" s="98"/>
      <c r="AR609" s="98"/>
      <c r="AS609" s="98"/>
      <c r="AT609" s="98"/>
      <c r="AU609" s="98"/>
      <c r="AV609" s="98"/>
      <c r="AW609" s="98"/>
      <c r="AX609" s="98"/>
      <c r="AY609" s="98"/>
      <c r="AZ609" s="98"/>
      <c r="BA609" s="98"/>
      <c r="BB609" s="98"/>
      <c r="BC609" s="98"/>
      <c r="BD609" s="98"/>
      <c r="BE609" s="98"/>
      <c r="BF609" s="98"/>
      <c r="BG609" s="98"/>
    </row>
    <row r="610" spans="1:59" ht="24" hidden="1">
      <c r="A610" s="60" t="s">
        <v>160</v>
      </c>
      <c r="B610" s="61"/>
      <c r="C610" s="62"/>
      <c r="D610" s="28" t="s">
        <v>84</v>
      </c>
      <c r="E610" s="12">
        <v>3671.66</v>
      </c>
      <c r="F610" s="12">
        <v>4000</v>
      </c>
      <c r="G610" s="12">
        <v>4000</v>
      </c>
      <c r="H610" s="12">
        <v>0</v>
      </c>
      <c r="I610" s="12">
        <v>0</v>
      </c>
      <c r="J610" s="98"/>
      <c r="K610" s="98"/>
      <c r="L610" s="98"/>
      <c r="M610" s="98"/>
      <c r="N610" s="98"/>
      <c r="O610" s="98"/>
      <c r="P610" s="98"/>
      <c r="Q610" s="98"/>
      <c r="R610" s="98"/>
      <c r="S610" s="98"/>
      <c r="T610" s="98"/>
      <c r="U610" s="98"/>
      <c r="V610" s="98"/>
      <c r="W610" s="98"/>
      <c r="X610" s="98"/>
      <c r="Y610" s="98"/>
      <c r="Z610" s="98"/>
      <c r="AA610" s="98"/>
      <c r="AB610" s="98"/>
      <c r="AC610" s="98"/>
      <c r="AD610" s="98"/>
      <c r="AE610" s="98"/>
      <c r="AF610" s="98"/>
      <c r="AG610" s="98"/>
      <c r="AH610" s="98"/>
      <c r="AI610" s="98"/>
      <c r="AJ610" s="98"/>
      <c r="AK610" s="98"/>
      <c r="AL610" s="98"/>
      <c r="AM610" s="98"/>
      <c r="AN610" s="98"/>
      <c r="AO610" s="98"/>
      <c r="AP610" s="98"/>
      <c r="AQ610" s="98"/>
      <c r="AR610" s="98"/>
      <c r="AS610" s="98"/>
      <c r="AT610" s="98"/>
      <c r="AU610" s="98"/>
      <c r="AV610" s="98"/>
      <c r="AW610" s="98"/>
      <c r="AX610" s="98"/>
      <c r="AY610" s="98"/>
      <c r="AZ610" s="98"/>
      <c r="BA610" s="98"/>
      <c r="BB610" s="98"/>
      <c r="BC610" s="98"/>
      <c r="BD610" s="98"/>
      <c r="BE610" s="98"/>
      <c r="BF610" s="98"/>
      <c r="BG610" s="98"/>
    </row>
    <row r="611" spans="1:59" ht="15" customHeight="1">
      <c r="A611" s="324" t="s">
        <v>193</v>
      </c>
      <c r="B611" s="324"/>
      <c r="C611" s="324"/>
      <c r="D611" s="55" t="s">
        <v>264</v>
      </c>
      <c r="E611" s="14">
        <f>E612+E628</f>
        <v>44672.25</v>
      </c>
      <c r="F611" s="14">
        <f t="shared" ref="F611:I611" si="330">F612+F628</f>
        <v>10000</v>
      </c>
      <c r="G611" s="14">
        <f>G612+G628</f>
        <v>13300</v>
      </c>
      <c r="H611" s="14">
        <f t="shared" si="330"/>
        <v>67300</v>
      </c>
      <c r="I611" s="14">
        <f t="shared" si="330"/>
        <v>67300</v>
      </c>
      <c r="J611" s="98"/>
      <c r="K611" s="98"/>
      <c r="L611" s="98"/>
      <c r="M611" s="98"/>
      <c r="N611" s="98"/>
      <c r="O611" s="98"/>
      <c r="P611" s="98"/>
      <c r="Q611" s="98"/>
      <c r="R611" s="98"/>
      <c r="S611" s="98"/>
      <c r="T611" s="98"/>
      <c r="U611" s="98"/>
      <c r="V611" s="98"/>
      <c r="W611" s="98"/>
      <c r="X611" s="98"/>
      <c r="Y611" s="98"/>
      <c r="Z611" s="98"/>
      <c r="AA611" s="98"/>
      <c r="AB611" s="98"/>
      <c r="AC611" s="98"/>
      <c r="AD611" s="98"/>
      <c r="AE611" s="98"/>
      <c r="AF611" s="98"/>
      <c r="AG611" s="98"/>
      <c r="AH611" s="98"/>
      <c r="AI611" s="98"/>
      <c r="AJ611" s="98"/>
      <c r="AK611" s="98"/>
      <c r="AL611" s="98"/>
      <c r="AM611" s="98"/>
      <c r="AN611" s="98"/>
      <c r="AO611" s="98"/>
      <c r="AP611" s="98"/>
      <c r="AQ611" s="98"/>
      <c r="AR611" s="98"/>
      <c r="AS611" s="98"/>
      <c r="AT611" s="98"/>
      <c r="AU611" s="98"/>
      <c r="AV611" s="98"/>
      <c r="AW611" s="98"/>
      <c r="AX611" s="98"/>
      <c r="AY611" s="98"/>
      <c r="AZ611" s="98"/>
      <c r="BA611" s="98"/>
      <c r="BB611" s="98"/>
      <c r="BC611" s="98"/>
      <c r="BD611" s="98"/>
      <c r="BE611" s="98"/>
      <c r="BF611" s="98"/>
      <c r="BG611" s="98"/>
    </row>
    <row r="612" spans="1:59">
      <c r="A612" s="63" t="s">
        <v>157</v>
      </c>
      <c r="B612" s="94"/>
      <c r="C612" s="95"/>
      <c r="D612" s="81" t="s">
        <v>51</v>
      </c>
      <c r="E612" s="6">
        <f>E613</f>
        <v>41074.07</v>
      </c>
      <c r="F612" s="6">
        <f t="shared" ref="F612:I612" si="331">F613</f>
        <v>10000</v>
      </c>
      <c r="G612" s="6">
        <f t="shared" si="331"/>
        <v>9300</v>
      </c>
      <c r="H612" s="6">
        <f t="shared" si="331"/>
        <v>63300</v>
      </c>
      <c r="I612" s="6">
        <f t="shared" si="331"/>
        <v>63300</v>
      </c>
      <c r="J612" s="98"/>
      <c r="K612" s="98"/>
      <c r="L612" s="98"/>
      <c r="M612" s="98"/>
      <c r="N612" s="98"/>
      <c r="O612" s="98"/>
      <c r="P612" s="98"/>
      <c r="Q612" s="98"/>
      <c r="R612" s="98"/>
      <c r="S612" s="98"/>
      <c r="T612" s="98"/>
      <c r="U612" s="98"/>
      <c r="V612" s="98"/>
      <c r="W612" s="98"/>
      <c r="X612" s="98"/>
      <c r="Y612" s="98"/>
      <c r="Z612" s="98"/>
      <c r="AA612" s="98"/>
      <c r="AB612" s="98"/>
      <c r="AC612" s="98"/>
      <c r="AD612" s="98"/>
      <c r="AE612" s="98"/>
      <c r="AF612" s="98"/>
      <c r="AG612" s="98"/>
      <c r="AH612" s="98"/>
      <c r="AI612" s="98"/>
      <c r="AJ612" s="98"/>
      <c r="AK612" s="98"/>
      <c r="AL612" s="98"/>
      <c r="AM612" s="98"/>
      <c r="AN612" s="98"/>
      <c r="AO612" s="98"/>
      <c r="AP612" s="98"/>
      <c r="AQ612" s="98"/>
      <c r="AR612" s="98"/>
      <c r="AS612" s="98"/>
      <c r="AT612" s="98"/>
      <c r="AU612" s="98"/>
      <c r="AV612" s="98"/>
      <c r="AW612" s="98"/>
      <c r="AX612" s="98"/>
      <c r="AY612" s="98"/>
      <c r="AZ612" s="98"/>
      <c r="BA612" s="98"/>
      <c r="BB612" s="98"/>
      <c r="BC612" s="98"/>
      <c r="BD612" s="98"/>
      <c r="BE612" s="98"/>
      <c r="BF612" s="98"/>
      <c r="BG612" s="98"/>
    </row>
    <row r="613" spans="1:59" s="98" customFormat="1">
      <c r="A613" s="269" t="s">
        <v>158</v>
      </c>
      <c r="B613" s="288"/>
      <c r="C613" s="289"/>
      <c r="D613" s="276" t="s">
        <v>61</v>
      </c>
      <c r="E613" s="221">
        <f>E614+E617+E620+E623+E625</f>
        <v>41074.07</v>
      </c>
      <c r="F613" s="221">
        <f t="shared" ref="F613:I613" si="332">F614+F617+F620+F623+F625</f>
        <v>10000</v>
      </c>
      <c r="G613" s="221">
        <f t="shared" si="332"/>
        <v>9300</v>
      </c>
      <c r="H613" s="221">
        <f t="shared" si="332"/>
        <v>63300</v>
      </c>
      <c r="I613" s="221">
        <f t="shared" si="332"/>
        <v>63300</v>
      </c>
    </row>
    <row r="614" spans="1:59" hidden="1">
      <c r="A614" s="57" t="s">
        <v>194</v>
      </c>
      <c r="B614" s="58"/>
      <c r="C614" s="59"/>
      <c r="D614" s="27" t="s">
        <v>62</v>
      </c>
      <c r="E614" s="10">
        <f>SUM(E615:E616)</f>
        <v>12219.41</v>
      </c>
      <c r="F614" s="10">
        <f t="shared" ref="F614:I614" si="333">SUM(F615:F616)</f>
        <v>5000</v>
      </c>
      <c r="G614" s="10">
        <f t="shared" si="333"/>
        <v>5000</v>
      </c>
      <c r="H614" s="10">
        <f t="shared" si="333"/>
        <v>41000</v>
      </c>
      <c r="I614" s="10">
        <f t="shared" si="333"/>
        <v>41000</v>
      </c>
      <c r="J614" s="98"/>
      <c r="K614" s="98"/>
      <c r="L614" s="98"/>
      <c r="M614" s="98"/>
      <c r="N614" s="98"/>
      <c r="O614" s="98"/>
      <c r="P614" s="98"/>
      <c r="Q614" s="98"/>
      <c r="R614" s="98"/>
      <c r="S614" s="98"/>
      <c r="T614" s="98"/>
      <c r="U614" s="98"/>
      <c r="V614" s="98"/>
      <c r="W614" s="98"/>
      <c r="X614" s="98"/>
      <c r="Y614" s="98"/>
      <c r="Z614" s="98"/>
      <c r="AA614" s="98"/>
      <c r="AB614" s="98"/>
      <c r="AC614" s="98"/>
      <c r="AD614" s="98"/>
      <c r="AE614" s="98"/>
      <c r="AF614" s="98"/>
      <c r="AG614" s="98"/>
      <c r="AH614" s="98"/>
      <c r="AI614" s="98"/>
      <c r="AJ614" s="98"/>
      <c r="AK614" s="98"/>
      <c r="AL614" s="98"/>
      <c r="AM614" s="98"/>
      <c r="AN614" s="98"/>
      <c r="AO614" s="98"/>
      <c r="AP614" s="98"/>
      <c r="AQ614" s="98"/>
      <c r="AR614" s="98"/>
      <c r="AS614" s="98"/>
      <c r="AT614" s="98"/>
      <c r="AU614" s="98"/>
      <c r="AV614" s="98"/>
      <c r="AW614" s="98"/>
      <c r="AX614" s="98"/>
      <c r="AY614" s="98"/>
      <c r="AZ614" s="98"/>
      <c r="BA614" s="98"/>
      <c r="BB614" s="98"/>
      <c r="BC614" s="98"/>
      <c r="BD614" s="98"/>
      <c r="BE614" s="98"/>
      <c r="BF614" s="98"/>
      <c r="BG614" s="98"/>
    </row>
    <row r="615" spans="1:59" hidden="1">
      <c r="A615" s="60" t="s">
        <v>95</v>
      </c>
      <c r="B615" s="61"/>
      <c r="C615" s="62"/>
      <c r="D615" s="28" t="s">
        <v>63</v>
      </c>
      <c r="E615" s="12">
        <v>0</v>
      </c>
      <c r="F615" s="12">
        <v>0</v>
      </c>
      <c r="G615" s="12">
        <v>0</v>
      </c>
      <c r="H615" s="12">
        <f t="shared" ref="H615:H626" si="334">G615</f>
        <v>0</v>
      </c>
      <c r="I615" s="12">
        <f t="shared" ref="I615:I626" si="335">G615</f>
        <v>0</v>
      </c>
      <c r="J615" s="98"/>
      <c r="K615" s="98"/>
      <c r="L615" s="98"/>
      <c r="M615" s="98"/>
      <c r="N615" s="98"/>
      <c r="O615" s="98"/>
      <c r="P615" s="98"/>
      <c r="Q615" s="98"/>
      <c r="R615" s="98"/>
      <c r="S615" s="98"/>
      <c r="T615" s="98"/>
      <c r="U615" s="98"/>
      <c r="V615" s="98"/>
      <c r="W615" s="98"/>
      <c r="X615" s="98"/>
      <c r="Y615" s="98"/>
      <c r="Z615" s="98"/>
      <c r="AA615" s="98"/>
      <c r="AB615" s="98"/>
      <c r="AC615" s="98"/>
      <c r="AD615" s="98"/>
      <c r="AE615" s="98"/>
      <c r="AF615" s="98"/>
      <c r="AG615" s="98"/>
      <c r="AH615" s="98"/>
      <c r="AI615" s="98"/>
      <c r="AJ615" s="98"/>
      <c r="AK615" s="98"/>
      <c r="AL615" s="98"/>
      <c r="AM615" s="98"/>
      <c r="AN615" s="98"/>
      <c r="AO615" s="98"/>
      <c r="AP615" s="98"/>
      <c r="AQ615" s="98"/>
      <c r="AR615" s="98"/>
      <c r="AS615" s="98"/>
      <c r="AT615" s="98"/>
      <c r="AU615" s="98"/>
      <c r="AV615" s="98"/>
      <c r="AW615" s="98"/>
      <c r="AX615" s="98"/>
      <c r="AY615" s="98"/>
      <c r="AZ615" s="98"/>
      <c r="BA615" s="98"/>
      <c r="BB615" s="98"/>
      <c r="BC615" s="98"/>
      <c r="BD615" s="98"/>
      <c r="BE615" s="98"/>
      <c r="BF615" s="98"/>
      <c r="BG615" s="98"/>
    </row>
    <row r="616" spans="1:59" hidden="1">
      <c r="A616" s="60" t="s">
        <v>96</v>
      </c>
      <c r="B616" s="61"/>
      <c r="C616" s="62"/>
      <c r="D616" s="28" t="s">
        <v>65</v>
      </c>
      <c r="E616" s="12">
        <v>12219.41</v>
      </c>
      <c r="F616" s="12">
        <v>5000</v>
      </c>
      <c r="G616" s="12">
        <v>5000</v>
      </c>
      <c r="H616" s="12">
        <v>41000</v>
      </c>
      <c r="I616" s="12">
        <v>41000</v>
      </c>
      <c r="J616" s="98"/>
      <c r="K616" s="98"/>
      <c r="L616" s="98"/>
      <c r="M616" s="98"/>
      <c r="N616" s="98"/>
      <c r="O616" s="98"/>
      <c r="P616" s="98"/>
      <c r="Q616" s="98"/>
      <c r="R616" s="98"/>
      <c r="S616" s="98"/>
      <c r="T616" s="98"/>
      <c r="U616" s="98"/>
      <c r="V616" s="98"/>
      <c r="W616" s="98"/>
      <c r="X616" s="98"/>
      <c r="Y616" s="98"/>
      <c r="Z616" s="98"/>
      <c r="AA616" s="98"/>
      <c r="AB616" s="98"/>
      <c r="AC616" s="98"/>
      <c r="AD616" s="98"/>
      <c r="AE616" s="98"/>
      <c r="AF616" s="98"/>
      <c r="AG616" s="98"/>
      <c r="AH616" s="98"/>
      <c r="AI616" s="98"/>
      <c r="AJ616" s="98"/>
      <c r="AK616" s="98"/>
      <c r="AL616" s="98"/>
      <c r="AM616" s="98"/>
      <c r="AN616" s="98"/>
      <c r="AO616" s="98"/>
      <c r="AP616" s="98"/>
      <c r="AQ616" s="98"/>
      <c r="AR616" s="98"/>
      <c r="AS616" s="98"/>
      <c r="AT616" s="98"/>
      <c r="AU616" s="98"/>
      <c r="AV616" s="98"/>
      <c r="AW616" s="98"/>
      <c r="AX616" s="98"/>
      <c r="AY616" s="98"/>
      <c r="AZ616" s="98"/>
      <c r="BA616" s="98"/>
      <c r="BB616" s="98"/>
      <c r="BC616" s="98"/>
      <c r="BD616" s="98"/>
      <c r="BE616" s="98"/>
      <c r="BF616" s="98"/>
      <c r="BG616" s="98"/>
    </row>
    <row r="617" spans="1:59" hidden="1">
      <c r="A617" s="57" t="s">
        <v>195</v>
      </c>
      <c r="B617" s="58"/>
      <c r="C617" s="59"/>
      <c r="D617" s="27" t="s">
        <v>67</v>
      </c>
      <c r="E617" s="10">
        <f>SUM(E618:E619)</f>
        <v>8511.5400000000009</v>
      </c>
      <c r="F617" s="10">
        <f t="shared" ref="F617" si="336">F618</f>
        <v>0</v>
      </c>
      <c r="G617" s="10">
        <f>G618+G619</f>
        <v>100</v>
      </c>
      <c r="H617" s="10">
        <f t="shared" ref="H617:I617" si="337">H618+H619</f>
        <v>1100</v>
      </c>
      <c r="I617" s="10">
        <f t="shared" si="337"/>
        <v>1100</v>
      </c>
      <c r="J617" s="98"/>
      <c r="K617" s="98"/>
      <c r="L617" s="98"/>
      <c r="M617" s="98"/>
      <c r="N617" s="98"/>
      <c r="O617" s="98"/>
      <c r="P617" s="98"/>
      <c r="Q617" s="98"/>
      <c r="R617" s="98"/>
      <c r="S617" s="98"/>
      <c r="T617" s="98"/>
      <c r="U617" s="98"/>
      <c r="V617" s="98"/>
      <c r="W617" s="98"/>
      <c r="X617" s="98"/>
      <c r="Y617" s="98"/>
      <c r="Z617" s="98"/>
      <c r="AA617" s="98"/>
      <c r="AB617" s="98"/>
      <c r="AC617" s="98"/>
      <c r="AD617" s="98"/>
      <c r="AE617" s="98"/>
      <c r="AF617" s="98"/>
      <c r="AG617" s="98"/>
      <c r="AH617" s="98"/>
      <c r="AI617" s="98"/>
      <c r="AJ617" s="98"/>
      <c r="AK617" s="98"/>
      <c r="AL617" s="98"/>
      <c r="AM617" s="98"/>
      <c r="AN617" s="98"/>
      <c r="AO617" s="98"/>
      <c r="AP617" s="98"/>
      <c r="AQ617" s="98"/>
      <c r="AR617" s="98"/>
      <c r="AS617" s="98"/>
      <c r="AT617" s="98"/>
      <c r="AU617" s="98"/>
      <c r="AV617" s="98"/>
      <c r="AW617" s="98"/>
      <c r="AX617" s="98"/>
      <c r="AY617" s="98"/>
      <c r="AZ617" s="98"/>
      <c r="BA617" s="98"/>
      <c r="BB617" s="98"/>
      <c r="BC617" s="98"/>
      <c r="BD617" s="98"/>
      <c r="BE617" s="98"/>
      <c r="BF617" s="98"/>
      <c r="BG617" s="98"/>
    </row>
    <row r="618" spans="1:59" ht="24" hidden="1">
      <c r="A618" s="60" t="s">
        <v>196</v>
      </c>
      <c r="B618" s="61"/>
      <c r="C618" s="62"/>
      <c r="D618" s="28" t="s">
        <v>68</v>
      </c>
      <c r="E618" s="12">
        <v>0</v>
      </c>
      <c r="F618" s="12">
        <v>0</v>
      </c>
      <c r="G618" s="12">
        <v>0</v>
      </c>
      <c r="H618" s="12">
        <f t="shared" si="334"/>
        <v>0</v>
      </c>
      <c r="I618" s="12">
        <f t="shared" si="335"/>
        <v>0</v>
      </c>
      <c r="J618" s="98"/>
      <c r="K618" s="98"/>
      <c r="L618" s="98"/>
      <c r="M618" s="98"/>
      <c r="N618" s="98"/>
      <c r="O618" s="98"/>
      <c r="P618" s="98"/>
      <c r="Q618" s="98"/>
      <c r="R618" s="98"/>
      <c r="S618" s="98"/>
      <c r="T618" s="98"/>
      <c r="U618" s="98"/>
      <c r="V618" s="98"/>
      <c r="W618" s="98"/>
      <c r="X618" s="98"/>
      <c r="Y618" s="98"/>
      <c r="Z618" s="98"/>
      <c r="AA618" s="98"/>
      <c r="AB618" s="98"/>
      <c r="AC618" s="98"/>
      <c r="AD618" s="98"/>
      <c r="AE618" s="98"/>
      <c r="AF618" s="98"/>
      <c r="AG618" s="98"/>
      <c r="AH618" s="98"/>
      <c r="AI618" s="98"/>
      <c r="AJ618" s="98"/>
      <c r="AK618" s="98"/>
      <c r="AL618" s="98"/>
      <c r="AM618" s="98"/>
      <c r="AN618" s="98"/>
      <c r="AO618" s="98"/>
      <c r="AP618" s="98"/>
      <c r="AQ618" s="98"/>
      <c r="AR618" s="98"/>
      <c r="AS618" s="98"/>
      <c r="AT618" s="98"/>
      <c r="AU618" s="98"/>
      <c r="AV618" s="98"/>
      <c r="AW618" s="98"/>
      <c r="AX618" s="98"/>
      <c r="AY618" s="98"/>
      <c r="AZ618" s="98"/>
      <c r="BA618" s="98"/>
      <c r="BB618" s="98"/>
      <c r="BC618" s="98"/>
      <c r="BD618" s="98"/>
      <c r="BE618" s="98"/>
      <c r="BF618" s="98"/>
      <c r="BG618" s="98"/>
    </row>
    <row r="619" spans="1:59" hidden="1">
      <c r="A619" s="60">
        <v>3225</v>
      </c>
      <c r="B619" s="61"/>
      <c r="C619" s="62"/>
      <c r="D619" s="28" t="s">
        <v>91</v>
      </c>
      <c r="E619" s="12">
        <v>8511.5400000000009</v>
      </c>
      <c r="F619" s="12">
        <v>0</v>
      </c>
      <c r="G619" s="12">
        <v>100</v>
      </c>
      <c r="H619" s="12">
        <v>1100</v>
      </c>
      <c r="I619" s="12">
        <v>1100</v>
      </c>
      <c r="J619" s="98"/>
      <c r="K619" s="98"/>
      <c r="L619" s="98"/>
      <c r="M619" s="98"/>
      <c r="N619" s="98"/>
      <c r="O619" s="98"/>
      <c r="P619" s="98"/>
      <c r="Q619" s="98"/>
      <c r="R619" s="98"/>
      <c r="S619" s="98"/>
      <c r="T619" s="98"/>
      <c r="U619" s="98"/>
      <c r="V619" s="98"/>
      <c r="W619" s="98"/>
      <c r="X619" s="98"/>
      <c r="Y619" s="98"/>
      <c r="Z619" s="98"/>
      <c r="AA619" s="98"/>
      <c r="AB619" s="98"/>
      <c r="AC619" s="98"/>
      <c r="AD619" s="98"/>
      <c r="AE619" s="98"/>
      <c r="AF619" s="98"/>
      <c r="AG619" s="98"/>
      <c r="AH619" s="98"/>
      <c r="AI619" s="98"/>
      <c r="AJ619" s="98"/>
      <c r="AK619" s="98"/>
      <c r="AL619" s="98"/>
      <c r="AM619" s="98"/>
      <c r="AN619" s="98"/>
      <c r="AO619" s="98"/>
      <c r="AP619" s="98"/>
      <c r="AQ619" s="98"/>
      <c r="AR619" s="98"/>
      <c r="AS619" s="98"/>
      <c r="AT619" s="98"/>
      <c r="AU619" s="98"/>
      <c r="AV619" s="98"/>
      <c r="AW619" s="98"/>
      <c r="AX619" s="98"/>
      <c r="AY619" s="98"/>
      <c r="AZ619" s="98"/>
      <c r="BA619" s="98"/>
      <c r="BB619" s="98"/>
      <c r="BC619" s="98"/>
      <c r="BD619" s="98"/>
      <c r="BE619" s="98"/>
      <c r="BF619" s="98"/>
      <c r="BG619" s="98"/>
    </row>
    <row r="620" spans="1:59" hidden="1">
      <c r="A620" s="57" t="s">
        <v>197</v>
      </c>
      <c r="B620" s="58"/>
      <c r="C620" s="59"/>
      <c r="D620" s="27" t="s">
        <v>74</v>
      </c>
      <c r="E620" s="10">
        <f>E621+E622</f>
        <v>13000</v>
      </c>
      <c r="F620" s="10">
        <f t="shared" ref="F620:I620" si="338">F621+F622</f>
        <v>0</v>
      </c>
      <c r="G620" s="10">
        <f t="shared" si="338"/>
        <v>1000</v>
      </c>
      <c r="H620" s="10">
        <f t="shared" si="338"/>
        <v>6000</v>
      </c>
      <c r="I620" s="10">
        <f t="shared" si="338"/>
        <v>6000</v>
      </c>
      <c r="J620" s="98"/>
      <c r="K620" s="98"/>
      <c r="L620" s="98"/>
      <c r="M620" s="98"/>
      <c r="N620" s="98"/>
      <c r="O620" s="98"/>
      <c r="P620" s="98"/>
      <c r="Q620" s="98"/>
      <c r="R620" s="98"/>
      <c r="S620" s="98"/>
      <c r="T620" s="98"/>
      <c r="U620" s="98"/>
      <c r="V620" s="98"/>
      <c r="W620" s="98"/>
      <c r="X620" s="98"/>
      <c r="Y620" s="98"/>
      <c r="Z620" s="98"/>
      <c r="AA620" s="98"/>
      <c r="AB620" s="98"/>
      <c r="AC620" s="98"/>
      <c r="AD620" s="98"/>
      <c r="AE620" s="98"/>
      <c r="AF620" s="98"/>
      <c r="AG620" s="98"/>
      <c r="AH620" s="98"/>
      <c r="AI620" s="98"/>
      <c r="AJ620" s="98"/>
      <c r="AK620" s="98"/>
      <c r="AL620" s="98"/>
      <c r="AM620" s="98"/>
      <c r="AN620" s="98"/>
      <c r="AO620" s="98"/>
      <c r="AP620" s="98"/>
      <c r="AQ620" s="98"/>
      <c r="AR620" s="98"/>
      <c r="AS620" s="98"/>
      <c r="AT620" s="98"/>
      <c r="AU620" s="98"/>
      <c r="AV620" s="98"/>
      <c r="AW620" s="98"/>
      <c r="AX620" s="98"/>
      <c r="AY620" s="98"/>
      <c r="AZ620" s="98"/>
      <c r="BA620" s="98"/>
      <c r="BB620" s="98"/>
      <c r="BC620" s="98"/>
      <c r="BD620" s="98"/>
      <c r="BE620" s="98"/>
      <c r="BF620" s="98"/>
      <c r="BG620" s="98"/>
    </row>
    <row r="621" spans="1:59" hidden="1">
      <c r="A621" s="60" t="s">
        <v>198</v>
      </c>
      <c r="B621" s="61"/>
      <c r="C621" s="62"/>
      <c r="D621" s="28" t="s">
        <v>75</v>
      </c>
      <c r="E621" s="12">
        <v>0</v>
      </c>
      <c r="F621" s="12">
        <v>0</v>
      </c>
      <c r="G621" s="12">
        <v>0</v>
      </c>
      <c r="H621" s="12">
        <f t="shared" si="334"/>
        <v>0</v>
      </c>
      <c r="I621" s="12">
        <f t="shared" si="335"/>
        <v>0</v>
      </c>
      <c r="J621" s="98"/>
      <c r="K621" s="98"/>
      <c r="L621" s="98"/>
      <c r="M621" s="98"/>
      <c r="N621" s="98"/>
      <c r="O621" s="98"/>
      <c r="P621" s="98"/>
      <c r="Q621" s="98"/>
      <c r="R621" s="98"/>
      <c r="S621" s="98"/>
      <c r="T621" s="98"/>
      <c r="U621" s="98"/>
      <c r="V621" s="98"/>
      <c r="W621" s="98"/>
      <c r="X621" s="98"/>
      <c r="Y621" s="98"/>
      <c r="Z621" s="98"/>
      <c r="AA621" s="98"/>
      <c r="AB621" s="98"/>
      <c r="AC621" s="98"/>
      <c r="AD621" s="98"/>
      <c r="AE621" s="98"/>
      <c r="AF621" s="98"/>
      <c r="AG621" s="98"/>
      <c r="AH621" s="98"/>
      <c r="AI621" s="98"/>
      <c r="AJ621" s="98"/>
      <c r="AK621" s="98"/>
      <c r="AL621" s="98"/>
      <c r="AM621" s="98"/>
      <c r="AN621" s="98"/>
      <c r="AO621" s="98"/>
      <c r="AP621" s="98"/>
      <c r="AQ621" s="98"/>
      <c r="AR621" s="98"/>
      <c r="AS621" s="98"/>
      <c r="AT621" s="98"/>
      <c r="AU621" s="98"/>
      <c r="AV621" s="98"/>
      <c r="AW621" s="98"/>
      <c r="AX621" s="98"/>
      <c r="AY621" s="98"/>
      <c r="AZ621" s="98"/>
      <c r="BA621" s="98"/>
      <c r="BB621" s="98"/>
      <c r="BC621" s="98"/>
      <c r="BD621" s="98"/>
      <c r="BE621" s="98"/>
      <c r="BF621" s="98"/>
      <c r="BG621" s="98"/>
    </row>
    <row r="622" spans="1:59" hidden="1">
      <c r="A622" s="60">
        <v>3237</v>
      </c>
      <c r="B622" s="61"/>
      <c r="C622" s="62"/>
      <c r="D622" s="28" t="s">
        <v>81</v>
      </c>
      <c r="E622" s="12">
        <v>13000</v>
      </c>
      <c r="F622" s="12">
        <v>0</v>
      </c>
      <c r="G622" s="12">
        <v>1000</v>
      </c>
      <c r="H622" s="12">
        <v>6000</v>
      </c>
      <c r="I622" s="12">
        <f>H622</f>
        <v>6000</v>
      </c>
      <c r="J622" s="98"/>
      <c r="K622" s="98"/>
      <c r="L622" s="98"/>
      <c r="M622" s="98"/>
      <c r="N622" s="98"/>
      <c r="O622" s="98"/>
      <c r="P622" s="98"/>
      <c r="Q622" s="98"/>
      <c r="R622" s="98"/>
      <c r="S622" s="98"/>
      <c r="T622" s="98"/>
      <c r="U622" s="98"/>
      <c r="V622" s="98"/>
      <c r="W622" s="98"/>
      <c r="X622" s="98"/>
      <c r="Y622" s="98"/>
      <c r="Z622" s="98"/>
      <c r="AA622" s="98"/>
      <c r="AB622" s="98"/>
      <c r="AC622" s="98"/>
      <c r="AD622" s="98"/>
      <c r="AE622" s="98"/>
      <c r="AF622" s="98"/>
      <c r="AG622" s="98"/>
      <c r="AH622" s="98"/>
      <c r="AI622" s="98"/>
      <c r="AJ622" s="98"/>
      <c r="AK622" s="98"/>
      <c r="AL622" s="98"/>
      <c r="AM622" s="98"/>
      <c r="AN622" s="98"/>
      <c r="AO622" s="98"/>
      <c r="AP622" s="98"/>
      <c r="AQ622" s="98"/>
      <c r="AR622" s="98"/>
      <c r="AS622" s="98"/>
      <c r="AT622" s="98"/>
      <c r="AU622" s="98"/>
      <c r="AV622" s="98"/>
      <c r="AW622" s="98"/>
      <c r="AX622" s="98"/>
      <c r="AY622" s="98"/>
      <c r="AZ622" s="98"/>
      <c r="BA622" s="98"/>
      <c r="BB622" s="98"/>
      <c r="BC622" s="98"/>
      <c r="BD622" s="98"/>
      <c r="BE622" s="98"/>
      <c r="BF622" s="98"/>
      <c r="BG622" s="98"/>
    </row>
    <row r="623" spans="1:59" ht="24" hidden="1">
      <c r="A623" s="57" t="s">
        <v>199</v>
      </c>
      <c r="B623" s="58"/>
      <c r="C623" s="59"/>
      <c r="D623" s="27" t="s">
        <v>200</v>
      </c>
      <c r="E623" s="10">
        <f>E624</f>
        <v>4725</v>
      </c>
      <c r="F623" s="10">
        <f t="shared" ref="F623:I623" si="339">F624</f>
        <v>0</v>
      </c>
      <c r="G623" s="10">
        <f t="shared" si="339"/>
        <v>0</v>
      </c>
      <c r="H623" s="10">
        <f t="shared" si="339"/>
        <v>8000</v>
      </c>
      <c r="I623" s="10">
        <f t="shared" si="339"/>
        <v>8000</v>
      </c>
      <c r="J623" s="98"/>
      <c r="K623" s="98"/>
      <c r="L623" s="98"/>
      <c r="M623" s="98"/>
      <c r="N623" s="98"/>
      <c r="O623" s="98"/>
      <c r="P623" s="98"/>
      <c r="Q623" s="98"/>
      <c r="R623" s="98"/>
      <c r="S623" s="98"/>
      <c r="T623" s="98"/>
      <c r="U623" s="98"/>
      <c r="V623" s="98"/>
      <c r="W623" s="98"/>
      <c r="X623" s="98"/>
      <c r="Y623" s="98"/>
      <c r="Z623" s="98"/>
      <c r="AA623" s="98"/>
      <c r="AB623" s="98"/>
      <c r="AC623" s="98"/>
      <c r="AD623" s="98"/>
      <c r="AE623" s="98"/>
      <c r="AF623" s="98"/>
      <c r="AG623" s="98"/>
      <c r="AH623" s="98"/>
      <c r="AI623" s="98"/>
      <c r="AJ623" s="98"/>
      <c r="AK623" s="98"/>
      <c r="AL623" s="98"/>
      <c r="AM623" s="98"/>
      <c r="AN623" s="98"/>
      <c r="AO623" s="98"/>
      <c r="AP623" s="98"/>
      <c r="AQ623" s="98"/>
      <c r="AR623" s="98"/>
      <c r="AS623" s="98"/>
      <c r="AT623" s="98"/>
      <c r="AU623" s="98"/>
      <c r="AV623" s="98"/>
      <c r="AW623" s="98"/>
      <c r="AX623" s="98"/>
      <c r="AY623" s="98"/>
      <c r="AZ623" s="98"/>
      <c r="BA623" s="98"/>
      <c r="BB623" s="98"/>
      <c r="BC623" s="98"/>
      <c r="BD623" s="98"/>
      <c r="BE623" s="98"/>
      <c r="BF623" s="98"/>
      <c r="BG623" s="98"/>
    </row>
    <row r="624" spans="1:59" ht="24" hidden="1">
      <c r="A624" s="60" t="s">
        <v>201</v>
      </c>
      <c r="B624" s="61"/>
      <c r="C624" s="62"/>
      <c r="D624" s="28" t="s">
        <v>200</v>
      </c>
      <c r="E624" s="12">
        <v>4725</v>
      </c>
      <c r="F624" s="12">
        <v>0</v>
      </c>
      <c r="G624" s="12">
        <v>0</v>
      </c>
      <c r="H624" s="12">
        <v>8000</v>
      </c>
      <c r="I624" s="12">
        <v>8000</v>
      </c>
      <c r="J624" s="98"/>
      <c r="K624" s="98"/>
      <c r="L624" s="98"/>
      <c r="M624" s="98"/>
      <c r="N624" s="98"/>
      <c r="O624" s="98"/>
      <c r="P624" s="98"/>
      <c r="Q624" s="98"/>
      <c r="R624" s="98"/>
      <c r="S624" s="98"/>
      <c r="T624" s="98"/>
      <c r="U624" s="98"/>
      <c r="V624" s="98"/>
      <c r="W624" s="98"/>
      <c r="X624" s="98"/>
      <c r="Y624" s="98"/>
      <c r="Z624" s="98"/>
      <c r="AA624" s="98"/>
      <c r="AB624" s="98"/>
      <c r="AC624" s="98"/>
      <c r="AD624" s="98"/>
      <c r="AE624" s="98"/>
      <c r="AF624" s="98"/>
      <c r="AG624" s="98"/>
      <c r="AH624" s="98"/>
      <c r="AI624" s="98"/>
      <c r="AJ624" s="98"/>
      <c r="AK624" s="98"/>
      <c r="AL624" s="98"/>
      <c r="AM624" s="98"/>
      <c r="AN624" s="98"/>
      <c r="AO624" s="98"/>
      <c r="AP624" s="98"/>
      <c r="AQ624" s="98"/>
      <c r="AR624" s="98"/>
      <c r="AS624" s="98"/>
      <c r="AT624" s="98"/>
      <c r="AU624" s="98"/>
      <c r="AV624" s="98"/>
      <c r="AW624" s="98"/>
      <c r="AX624" s="98"/>
      <c r="AY624" s="98"/>
      <c r="AZ624" s="98"/>
      <c r="BA624" s="98"/>
      <c r="BB624" s="98"/>
      <c r="BC624" s="98"/>
      <c r="BD624" s="98"/>
      <c r="BE624" s="98"/>
      <c r="BF624" s="98"/>
      <c r="BG624" s="98"/>
    </row>
    <row r="625" spans="1:59" ht="24" hidden="1">
      <c r="A625" s="57" t="s">
        <v>159</v>
      </c>
      <c r="B625" s="58"/>
      <c r="C625" s="59"/>
      <c r="D625" s="27" t="s">
        <v>84</v>
      </c>
      <c r="E625" s="10">
        <f>SUM(E626:E627)</f>
        <v>2618.12</v>
      </c>
      <c r="F625" s="10">
        <f t="shared" ref="F625:I625" si="340">SUM(F626:F627)</f>
        <v>5000</v>
      </c>
      <c r="G625" s="10">
        <f t="shared" si="340"/>
        <v>3200</v>
      </c>
      <c r="H625" s="10">
        <f t="shared" si="340"/>
        <v>7200</v>
      </c>
      <c r="I625" s="10">
        <f t="shared" si="340"/>
        <v>7200</v>
      </c>
      <c r="J625" s="98"/>
      <c r="K625" s="98"/>
      <c r="L625" s="98"/>
      <c r="M625" s="98"/>
      <c r="N625" s="98"/>
      <c r="O625" s="98"/>
      <c r="P625" s="98"/>
      <c r="Q625" s="98"/>
      <c r="R625" s="98"/>
      <c r="S625" s="98"/>
      <c r="T625" s="98"/>
      <c r="U625" s="98"/>
      <c r="V625" s="98"/>
      <c r="W625" s="98"/>
      <c r="X625" s="98"/>
      <c r="Y625" s="98"/>
      <c r="Z625" s="98"/>
      <c r="AA625" s="98"/>
      <c r="AB625" s="98"/>
      <c r="AC625" s="98"/>
      <c r="AD625" s="98"/>
      <c r="AE625" s="98"/>
      <c r="AF625" s="98"/>
      <c r="AG625" s="98"/>
      <c r="AH625" s="98"/>
      <c r="AI625" s="98"/>
      <c r="AJ625" s="98"/>
      <c r="AK625" s="98"/>
      <c r="AL625" s="98"/>
      <c r="AM625" s="98"/>
      <c r="AN625" s="98"/>
      <c r="AO625" s="98"/>
      <c r="AP625" s="98"/>
      <c r="AQ625" s="98"/>
      <c r="AR625" s="98"/>
      <c r="AS625" s="98"/>
      <c r="AT625" s="98"/>
      <c r="AU625" s="98"/>
      <c r="AV625" s="98"/>
      <c r="AW625" s="98"/>
      <c r="AX625" s="98"/>
      <c r="AY625" s="98"/>
      <c r="AZ625" s="98"/>
      <c r="BA625" s="98"/>
      <c r="BB625" s="98"/>
      <c r="BC625" s="98"/>
      <c r="BD625" s="98"/>
      <c r="BE625" s="98"/>
      <c r="BF625" s="98"/>
      <c r="BG625" s="98"/>
    </row>
    <row r="626" spans="1:59" hidden="1">
      <c r="A626" s="60" t="s">
        <v>202</v>
      </c>
      <c r="B626" s="61"/>
      <c r="C626" s="62"/>
      <c r="D626" s="28" t="s">
        <v>86</v>
      </c>
      <c r="E626" s="12">
        <v>0</v>
      </c>
      <c r="F626" s="12">
        <v>0</v>
      </c>
      <c r="G626" s="12">
        <v>0</v>
      </c>
      <c r="H626" s="12">
        <f t="shared" si="334"/>
        <v>0</v>
      </c>
      <c r="I626" s="12">
        <f t="shared" si="335"/>
        <v>0</v>
      </c>
      <c r="J626" s="98"/>
      <c r="K626" s="98"/>
      <c r="L626" s="98"/>
      <c r="M626" s="98"/>
      <c r="N626" s="98"/>
      <c r="O626" s="98"/>
      <c r="P626" s="98"/>
      <c r="Q626" s="98"/>
      <c r="R626" s="98"/>
      <c r="S626" s="98"/>
      <c r="T626" s="98"/>
      <c r="U626" s="98"/>
      <c r="V626" s="98"/>
      <c r="W626" s="98"/>
      <c r="X626" s="98"/>
      <c r="Y626" s="98"/>
      <c r="Z626" s="98"/>
      <c r="AA626" s="98"/>
      <c r="AB626" s="98"/>
      <c r="AC626" s="98"/>
      <c r="AD626" s="98"/>
      <c r="AE626" s="98"/>
      <c r="AF626" s="98"/>
      <c r="AG626" s="98"/>
      <c r="AH626" s="98"/>
      <c r="AI626" s="98"/>
      <c r="AJ626" s="98"/>
      <c r="AK626" s="98"/>
      <c r="AL626" s="98"/>
      <c r="AM626" s="98"/>
      <c r="AN626" s="98"/>
      <c r="AO626" s="98"/>
      <c r="AP626" s="98"/>
      <c r="AQ626" s="98"/>
      <c r="AR626" s="98"/>
      <c r="AS626" s="98"/>
      <c r="AT626" s="98"/>
      <c r="AU626" s="98"/>
      <c r="AV626" s="98"/>
      <c r="AW626" s="98"/>
      <c r="AX626" s="98"/>
      <c r="AY626" s="98"/>
      <c r="AZ626" s="98"/>
      <c r="BA626" s="98"/>
      <c r="BB626" s="98"/>
      <c r="BC626" s="98"/>
      <c r="BD626" s="98"/>
      <c r="BE626" s="98"/>
      <c r="BF626" s="98"/>
      <c r="BG626" s="98"/>
    </row>
    <row r="627" spans="1:59" ht="24" hidden="1">
      <c r="A627" s="60" t="s">
        <v>160</v>
      </c>
      <c r="B627" s="61"/>
      <c r="C627" s="62"/>
      <c r="D627" s="28" t="s">
        <v>84</v>
      </c>
      <c r="E627" s="12">
        <v>2618.12</v>
      </c>
      <c r="F627" s="12">
        <v>5000</v>
      </c>
      <c r="G627" s="12">
        <v>3200</v>
      </c>
      <c r="H627" s="12">
        <v>7200</v>
      </c>
      <c r="I627" s="12">
        <v>7200</v>
      </c>
      <c r="J627" s="98"/>
      <c r="K627" s="98"/>
      <c r="L627" s="98"/>
      <c r="M627" s="98"/>
      <c r="N627" s="98"/>
      <c r="O627" s="98"/>
      <c r="P627" s="98"/>
      <c r="Q627" s="98"/>
      <c r="R627" s="98"/>
      <c r="S627" s="98"/>
      <c r="T627" s="98"/>
      <c r="U627" s="98"/>
      <c r="V627" s="98"/>
      <c r="W627" s="98"/>
      <c r="X627" s="98"/>
      <c r="Y627" s="98"/>
      <c r="Z627" s="98"/>
      <c r="AA627" s="98"/>
      <c r="AB627" s="98"/>
      <c r="AC627" s="98"/>
      <c r="AD627" s="98"/>
      <c r="AE627" s="98"/>
      <c r="AF627" s="98"/>
      <c r="AG627" s="98"/>
      <c r="AH627" s="98"/>
      <c r="AI627" s="98"/>
      <c r="AJ627" s="98"/>
      <c r="AK627" s="98"/>
      <c r="AL627" s="98"/>
      <c r="AM627" s="98"/>
      <c r="AN627" s="98"/>
      <c r="AO627" s="98"/>
      <c r="AP627" s="98"/>
      <c r="AQ627" s="98"/>
      <c r="AR627" s="98"/>
      <c r="AS627" s="98"/>
      <c r="AT627" s="98"/>
      <c r="AU627" s="98"/>
      <c r="AV627" s="98"/>
      <c r="AW627" s="98"/>
      <c r="AX627" s="98"/>
      <c r="AY627" s="98"/>
      <c r="AZ627" s="98"/>
      <c r="BA627" s="98"/>
      <c r="BB627" s="98"/>
      <c r="BC627" s="98"/>
      <c r="BD627" s="98"/>
      <c r="BE627" s="98"/>
      <c r="BF627" s="98"/>
      <c r="BG627" s="98"/>
    </row>
    <row r="628" spans="1:59" ht="24">
      <c r="A628" s="73">
        <v>4</v>
      </c>
      <c r="B628" s="74"/>
      <c r="C628" s="75"/>
      <c r="D628" s="81" t="s">
        <v>107</v>
      </c>
      <c r="E628" s="6">
        <f>E629</f>
        <v>3598.18</v>
      </c>
      <c r="F628" s="6">
        <f t="shared" ref="F628:G628" si="341">F629</f>
        <v>0</v>
      </c>
      <c r="G628" s="6">
        <f t="shared" si="341"/>
        <v>4000</v>
      </c>
      <c r="H628" s="6">
        <f t="shared" ref="H628:H637" si="342">G628</f>
        <v>4000</v>
      </c>
      <c r="I628" s="6">
        <f t="shared" ref="I628:I637" si="343">G628</f>
        <v>4000</v>
      </c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3"/>
      <c r="AK628" s="103"/>
      <c r="AL628" s="103"/>
      <c r="AM628" s="103"/>
      <c r="AN628" s="103"/>
      <c r="AO628" s="103"/>
      <c r="AP628" s="103"/>
      <c r="AQ628" s="103"/>
      <c r="AR628" s="103"/>
      <c r="AS628" s="103"/>
      <c r="AT628" s="103"/>
      <c r="AU628" s="103"/>
      <c r="AV628" s="103"/>
      <c r="AW628" s="103"/>
      <c r="AX628" s="103"/>
      <c r="AY628" s="103"/>
      <c r="AZ628" s="103"/>
      <c r="BA628" s="103"/>
      <c r="BB628" s="103"/>
      <c r="BC628" s="103"/>
      <c r="BD628" s="103"/>
      <c r="BE628" s="103"/>
      <c r="BF628" s="103"/>
      <c r="BG628" s="103"/>
    </row>
    <row r="629" spans="1:59" s="98" customFormat="1" ht="24">
      <c r="A629" s="273">
        <v>42</v>
      </c>
      <c r="B629" s="274"/>
      <c r="C629" s="275"/>
      <c r="D629" s="276" t="s">
        <v>108</v>
      </c>
      <c r="E629" s="221">
        <f>E630+E636</f>
        <v>3598.18</v>
      </c>
      <c r="F629" s="221">
        <f t="shared" ref="F629:G629" si="344">F630+F636</f>
        <v>0</v>
      </c>
      <c r="G629" s="221">
        <f t="shared" si="344"/>
        <v>4000</v>
      </c>
      <c r="H629" s="221">
        <f t="shared" si="342"/>
        <v>4000</v>
      </c>
      <c r="I629" s="221">
        <f t="shared" si="343"/>
        <v>4000</v>
      </c>
      <c r="J629" s="104"/>
      <c r="K629" s="104"/>
      <c r="L629" s="104"/>
      <c r="M629" s="104"/>
      <c r="N629" s="104"/>
      <c r="O629" s="104"/>
      <c r="P629" s="104"/>
      <c r="Q629" s="104"/>
      <c r="R629" s="104"/>
      <c r="S629" s="104"/>
      <c r="T629" s="104"/>
      <c r="U629" s="104"/>
      <c r="V629" s="104"/>
      <c r="W629" s="104"/>
      <c r="X629" s="104"/>
      <c r="Y629" s="104"/>
      <c r="Z629" s="104"/>
      <c r="AA629" s="104"/>
      <c r="AB629" s="104"/>
      <c r="AC629" s="104"/>
      <c r="AD629" s="104"/>
      <c r="AE629" s="104"/>
      <c r="AF629" s="104"/>
      <c r="AG629" s="104"/>
      <c r="AH629" s="104"/>
      <c r="AI629" s="104"/>
      <c r="AJ629" s="104"/>
      <c r="AK629" s="104"/>
      <c r="AL629" s="104"/>
      <c r="AM629" s="104"/>
      <c r="AN629" s="104"/>
      <c r="AO629" s="104"/>
      <c r="AP629" s="104"/>
      <c r="AQ629" s="104"/>
      <c r="AR629" s="104"/>
      <c r="AS629" s="104"/>
      <c r="AT629" s="104"/>
      <c r="AU629" s="104"/>
      <c r="AV629" s="104"/>
      <c r="AW629" s="104"/>
      <c r="AX629" s="104"/>
      <c r="AY629" s="104"/>
      <c r="AZ629" s="104"/>
      <c r="BA629" s="104"/>
      <c r="BB629" s="104"/>
      <c r="BC629" s="104"/>
      <c r="BD629" s="104"/>
      <c r="BE629" s="104"/>
      <c r="BF629" s="104"/>
      <c r="BG629" s="104"/>
    </row>
    <row r="630" spans="1:59" hidden="1">
      <c r="A630" s="33">
        <v>422</v>
      </c>
      <c r="B630" s="76"/>
      <c r="C630" s="77"/>
      <c r="D630" s="27" t="s">
        <v>109</v>
      </c>
      <c r="E630" s="10">
        <f>SUM(E631:E635)</f>
        <v>3598.18</v>
      </c>
      <c r="F630" s="10">
        <f t="shared" ref="F630:G630" si="345">SUM(F631:F635)</f>
        <v>0</v>
      </c>
      <c r="G630" s="10">
        <f t="shared" si="345"/>
        <v>4000</v>
      </c>
      <c r="H630" s="10">
        <f t="shared" si="342"/>
        <v>4000</v>
      </c>
      <c r="I630" s="10">
        <f t="shared" si="343"/>
        <v>4000</v>
      </c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  <c r="AA630" s="105"/>
      <c r="AB630" s="105"/>
      <c r="AC630" s="105"/>
      <c r="AD630" s="105"/>
      <c r="AE630" s="105"/>
      <c r="AF630" s="105"/>
      <c r="AG630" s="105"/>
      <c r="AH630" s="105"/>
      <c r="AI630" s="105"/>
      <c r="AJ630" s="105"/>
      <c r="AK630" s="105"/>
      <c r="AL630" s="105"/>
      <c r="AM630" s="105"/>
      <c r="AN630" s="105"/>
      <c r="AO630" s="105"/>
      <c r="AP630" s="105"/>
      <c r="AQ630" s="105"/>
      <c r="AR630" s="105"/>
      <c r="AS630" s="105"/>
      <c r="AT630" s="105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</row>
    <row r="631" spans="1:59" hidden="1">
      <c r="A631" s="78">
        <v>4221</v>
      </c>
      <c r="B631" s="79"/>
      <c r="C631" s="80"/>
      <c r="D631" s="28" t="s">
        <v>110</v>
      </c>
      <c r="E631" s="12">
        <v>3598.18</v>
      </c>
      <c r="F631" s="12">
        <v>0</v>
      </c>
      <c r="G631" s="12">
        <v>1000</v>
      </c>
      <c r="H631" s="12">
        <f t="shared" si="342"/>
        <v>1000</v>
      </c>
      <c r="I631" s="12">
        <f t="shared" si="343"/>
        <v>1000</v>
      </c>
      <c r="J631" s="98"/>
      <c r="K631" s="98"/>
      <c r="L631" s="98"/>
      <c r="M631" s="98"/>
      <c r="N631" s="98"/>
      <c r="O631" s="98"/>
      <c r="P631" s="98"/>
      <c r="Q631" s="98"/>
      <c r="R631" s="98"/>
      <c r="S631" s="98"/>
      <c r="T631" s="98"/>
      <c r="U631" s="98"/>
      <c r="V631" s="98"/>
      <c r="W631" s="98"/>
      <c r="X631" s="98"/>
      <c r="Y631" s="98"/>
      <c r="Z631" s="98"/>
      <c r="AA631" s="98"/>
      <c r="AB631" s="98"/>
      <c r="AC631" s="98"/>
      <c r="AD631" s="98"/>
      <c r="AE631" s="98"/>
      <c r="AF631" s="98"/>
      <c r="AG631" s="98"/>
      <c r="AH631" s="98"/>
      <c r="AI631" s="98"/>
      <c r="AJ631" s="98"/>
      <c r="AK631" s="98"/>
      <c r="AL631" s="98"/>
      <c r="AM631" s="98"/>
      <c r="AN631" s="98"/>
      <c r="AO631" s="98"/>
      <c r="AP631" s="98"/>
      <c r="AQ631" s="98"/>
      <c r="AR631" s="98"/>
      <c r="AS631" s="98"/>
      <c r="AT631" s="98"/>
      <c r="AU631" s="98"/>
      <c r="AV631" s="98"/>
      <c r="AW631" s="98"/>
      <c r="AX631" s="98"/>
      <c r="AY631" s="98"/>
      <c r="AZ631" s="98"/>
      <c r="BA631" s="98"/>
      <c r="BB631" s="98"/>
      <c r="BC631" s="98"/>
      <c r="BD631" s="98"/>
      <c r="BE631" s="98"/>
      <c r="BF631" s="98"/>
      <c r="BG631" s="98"/>
    </row>
    <row r="632" spans="1:59" hidden="1">
      <c r="A632" s="78">
        <v>4222</v>
      </c>
      <c r="B632" s="79"/>
      <c r="C632" s="80"/>
      <c r="D632" s="28" t="s">
        <v>111</v>
      </c>
      <c r="E632" s="12">
        <v>0</v>
      </c>
      <c r="F632" s="12">
        <v>0</v>
      </c>
      <c r="G632" s="12">
        <v>0</v>
      </c>
      <c r="H632" s="12">
        <f t="shared" si="342"/>
        <v>0</v>
      </c>
      <c r="I632" s="12">
        <f t="shared" si="343"/>
        <v>0</v>
      </c>
      <c r="J632" s="98"/>
      <c r="K632" s="98"/>
      <c r="L632" s="98"/>
      <c r="M632" s="98"/>
      <c r="N632" s="98"/>
      <c r="O632" s="98"/>
      <c r="P632" s="98"/>
      <c r="Q632" s="98"/>
      <c r="R632" s="98"/>
      <c r="S632" s="98"/>
      <c r="T632" s="98"/>
      <c r="U632" s="98"/>
      <c r="V632" s="98"/>
      <c r="W632" s="98"/>
      <c r="X632" s="98"/>
      <c r="Y632" s="98"/>
      <c r="Z632" s="98"/>
      <c r="AA632" s="98"/>
      <c r="AB632" s="98"/>
      <c r="AC632" s="98"/>
      <c r="AD632" s="98"/>
      <c r="AE632" s="98"/>
      <c r="AF632" s="98"/>
      <c r="AG632" s="98"/>
      <c r="AH632" s="98"/>
      <c r="AI632" s="98"/>
      <c r="AJ632" s="98"/>
      <c r="AK632" s="98"/>
      <c r="AL632" s="98"/>
      <c r="AM632" s="98"/>
      <c r="AN632" s="98"/>
      <c r="AO632" s="98"/>
      <c r="AP632" s="98"/>
      <c r="AQ632" s="98"/>
      <c r="AR632" s="98"/>
      <c r="AS632" s="98"/>
      <c r="AT632" s="98"/>
      <c r="AU632" s="98"/>
      <c r="AV632" s="98"/>
      <c r="AW632" s="98"/>
      <c r="AX632" s="98"/>
      <c r="AY632" s="98"/>
      <c r="AZ632" s="98"/>
      <c r="BA632" s="98"/>
      <c r="BB632" s="98"/>
      <c r="BC632" s="98"/>
      <c r="BD632" s="98"/>
      <c r="BE632" s="98"/>
      <c r="BF632" s="98"/>
      <c r="BG632" s="98"/>
    </row>
    <row r="633" spans="1:59" hidden="1">
      <c r="A633" s="78">
        <v>4223</v>
      </c>
      <c r="B633" s="79"/>
      <c r="C633" s="80"/>
      <c r="D633" s="28" t="s">
        <v>112</v>
      </c>
      <c r="E633" s="12">
        <v>0</v>
      </c>
      <c r="F633" s="12">
        <v>0</v>
      </c>
      <c r="G633" s="12">
        <v>0</v>
      </c>
      <c r="H633" s="12">
        <f t="shared" si="342"/>
        <v>0</v>
      </c>
      <c r="I633" s="12">
        <f t="shared" si="343"/>
        <v>0</v>
      </c>
      <c r="J633" s="98"/>
      <c r="K633" s="98"/>
      <c r="L633" s="98"/>
      <c r="M633" s="98"/>
      <c r="N633" s="98"/>
      <c r="O633" s="98"/>
      <c r="P633" s="98"/>
      <c r="Q633" s="98"/>
      <c r="R633" s="98"/>
      <c r="S633" s="98"/>
      <c r="T633" s="98"/>
      <c r="U633" s="98"/>
      <c r="V633" s="98"/>
      <c r="W633" s="98"/>
      <c r="X633" s="98"/>
      <c r="Y633" s="98"/>
      <c r="Z633" s="98"/>
      <c r="AA633" s="98"/>
      <c r="AB633" s="98"/>
      <c r="AC633" s="98"/>
      <c r="AD633" s="98"/>
      <c r="AE633" s="98"/>
      <c r="AF633" s="98"/>
      <c r="AG633" s="98"/>
      <c r="AH633" s="98"/>
      <c r="AI633" s="98"/>
      <c r="AJ633" s="98"/>
      <c r="AK633" s="98"/>
      <c r="AL633" s="98"/>
      <c r="AM633" s="98"/>
      <c r="AN633" s="98"/>
      <c r="AO633" s="98"/>
      <c r="AP633" s="98"/>
      <c r="AQ633" s="98"/>
      <c r="AR633" s="98"/>
      <c r="AS633" s="98"/>
      <c r="AT633" s="98"/>
      <c r="AU633" s="98"/>
      <c r="AV633" s="98"/>
      <c r="AW633" s="98"/>
      <c r="AX633" s="98"/>
      <c r="AY633" s="98"/>
      <c r="AZ633" s="98"/>
      <c r="BA633" s="98"/>
      <c r="BB633" s="98"/>
      <c r="BC633" s="98"/>
      <c r="BD633" s="98"/>
      <c r="BE633" s="98"/>
      <c r="BF633" s="98"/>
      <c r="BG633" s="98"/>
    </row>
    <row r="634" spans="1:59" hidden="1">
      <c r="A634" s="78">
        <v>4226</v>
      </c>
      <c r="B634" s="79"/>
      <c r="C634" s="80"/>
      <c r="D634" s="28" t="s">
        <v>113</v>
      </c>
      <c r="E634" s="12">
        <v>0</v>
      </c>
      <c r="F634" s="12">
        <v>0</v>
      </c>
      <c r="G634" s="12">
        <v>0</v>
      </c>
      <c r="H634" s="12">
        <f t="shared" si="342"/>
        <v>0</v>
      </c>
      <c r="I634" s="12">
        <f t="shared" si="343"/>
        <v>0</v>
      </c>
      <c r="J634" s="98"/>
      <c r="K634" s="98"/>
      <c r="L634" s="98"/>
      <c r="M634" s="98"/>
      <c r="N634" s="98"/>
      <c r="O634" s="98"/>
      <c r="P634" s="98"/>
      <c r="Q634" s="98"/>
      <c r="R634" s="98"/>
      <c r="S634" s="98"/>
      <c r="T634" s="98"/>
      <c r="U634" s="98"/>
      <c r="V634" s="98"/>
      <c r="W634" s="98"/>
      <c r="X634" s="98"/>
      <c r="Y634" s="98"/>
      <c r="Z634" s="98"/>
      <c r="AA634" s="98"/>
      <c r="AB634" s="98"/>
      <c r="AC634" s="98"/>
      <c r="AD634" s="98"/>
      <c r="AE634" s="98"/>
      <c r="AF634" s="98"/>
      <c r="AG634" s="98"/>
      <c r="AH634" s="98"/>
      <c r="AI634" s="98"/>
      <c r="AJ634" s="98"/>
      <c r="AK634" s="98"/>
      <c r="AL634" s="98"/>
      <c r="AM634" s="98"/>
      <c r="AN634" s="98"/>
      <c r="AO634" s="98"/>
      <c r="AP634" s="98"/>
      <c r="AQ634" s="98"/>
      <c r="AR634" s="98"/>
      <c r="AS634" s="98"/>
      <c r="AT634" s="98"/>
      <c r="AU634" s="98"/>
      <c r="AV634" s="98"/>
      <c r="AW634" s="98"/>
      <c r="AX634" s="98"/>
      <c r="AY634" s="98"/>
      <c r="AZ634" s="98"/>
      <c r="BA634" s="98"/>
      <c r="BB634" s="98"/>
      <c r="BC634" s="98"/>
      <c r="BD634" s="98"/>
      <c r="BE634" s="98"/>
      <c r="BF634" s="98"/>
      <c r="BG634" s="98"/>
    </row>
    <row r="635" spans="1:59" ht="24" hidden="1">
      <c r="A635" s="78">
        <v>4227</v>
      </c>
      <c r="B635" s="79"/>
      <c r="C635" s="80"/>
      <c r="D635" s="28" t="s">
        <v>114</v>
      </c>
      <c r="E635" s="12">
        <v>0</v>
      </c>
      <c r="F635" s="12">
        <v>0</v>
      </c>
      <c r="G635" s="12">
        <v>3000</v>
      </c>
      <c r="H635" s="12">
        <f t="shared" si="342"/>
        <v>3000</v>
      </c>
      <c r="I635" s="12">
        <f t="shared" si="343"/>
        <v>3000</v>
      </c>
      <c r="J635" s="98"/>
      <c r="K635" s="106"/>
      <c r="L635" s="98"/>
      <c r="M635" s="98"/>
      <c r="N635" s="98"/>
      <c r="O635" s="98"/>
      <c r="P635" s="98"/>
      <c r="Q635" s="98"/>
      <c r="R635" s="98"/>
      <c r="S635" s="98"/>
      <c r="T635" s="98"/>
      <c r="U635" s="98"/>
      <c r="V635" s="98"/>
      <c r="W635" s="98"/>
      <c r="X635" s="98"/>
      <c r="Y635" s="98"/>
      <c r="Z635" s="98"/>
      <c r="AA635" s="98"/>
      <c r="AB635" s="98"/>
      <c r="AC635" s="98"/>
      <c r="AD635" s="98"/>
      <c r="AE635" s="98"/>
      <c r="AF635" s="98"/>
      <c r="AG635" s="98"/>
      <c r="AH635" s="98"/>
      <c r="AI635" s="98"/>
      <c r="AJ635" s="98"/>
      <c r="AK635" s="98"/>
      <c r="AL635" s="98"/>
      <c r="AM635" s="98"/>
      <c r="AN635" s="98"/>
      <c r="AO635" s="98"/>
      <c r="AP635" s="98"/>
      <c r="AQ635" s="98"/>
      <c r="AR635" s="98"/>
      <c r="AS635" s="98"/>
      <c r="AT635" s="98"/>
      <c r="AU635" s="98"/>
      <c r="AV635" s="98"/>
      <c r="AW635" s="98"/>
      <c r="AX635" s="98"/>
      <c r="AY635" s="98"/>
      <c r="AZ635" s="98"/>
      <c r="BA635" s="98"/>
      <c r="BB635" s="98"/>
      <c r="BC635" s="98"/>
      <c r="BD635" s="98"/>
      <c r="BE635" s="98"/>
      <c r="BF635" s="98"/>
      <c r="BG635" s="98"/>
    </row>
    <row r="636" spans="1:59" ht="24" hidden="1">
      <c r="A636" s="33">
        <v>424</v>
      </c>
      <c r="B636" s="76"/>
      <c r="C636" s="77"/>
      <c r="D636" s="27" t="s">
        <v>115</v>
      </c>
      <c r="E636" s="10">
        <f>E637</f>
        <v>0</v>
      </c>
      <c r="F636" s="10">
        <f t="shared" ref="F636:G636" si="346">F637</f>
        <v>0</v>
      </c>
      <c r="G636" s="10">
        <f t="shared" si="346"/>
        <v>0</v>
      </c>
      <c r="H636" s="10">
        <f t="shared" si="342"/>
        <v>0</v>
      </c>
      <c r="I636" s="10">
        <f t="shared" si="343"/>
        <v>0</v>
      </c>
      <c r="J636" s="105"/>
      <c r="K636" s="105"/>
      <c r="L636" s="111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  <c r="AA636" s="105"/>
      <c r="AB636" s="105"/>
      <c r="AC636" s="105"/>
      <c r="AD636" s="105"/>
      <c r="AE636" s="105"/>
      <c r="AF636" s="105"/>
      <c r="AG636" s="105"/>
      <c r="AH636" s="105"/>
      <c r="AI636" s="105"/>
      <c r="AJ636" s="105"/>
      <c r="AK636" s="105"/>
      <c r="AL636" s="105"/>
      <c r="AM636" s="105"/>
      <c r="AN636" s="105"/>
      <c r="AO636" s="105"/>
      <c r="AP636" s="105"/>
      <c r="AQ636" s="105"/>
      <c r="AR636" s="105"/>
      <c r="AS636" s="105"/>
      <c r="AT636" s="105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</row>
    <row r="637" spans="1:59" hidden="1">
      <c r="A637" s="78">
        <v>4241</v>
      </c>
      <c r="B637" s="79"/>
      <c r="C637" s="80"/>
      <c r="D637" s="28" t="s">
        <v>116</v>
      </c>
      <c r="E637" s="12">
        <v>0</v>
      </c>
      <c r="F637" s="12">
        <v>0</v>
      </c>
      <c r="G637" s="12">
        <v>0</v>
      </c>
      <c r="H637" s="12">
        <f t="shared" si="342"/>
        <v>0</v>
      </c>
      <c r="I637" s="12">
        <f t="shared" si="343"/>
        <v>0</v>
      </c>
      <c r="J637" s="98"/>
      <c r="K637" s="98"/>
      <c r="L637" s="98"/>
      <c r="M637" s="98"/>
      <c r="N637" s="98"/>
      <c r="O637" s="98"/>
      <c r="P637" s="98"/>
      <c r="Q637" s="98"/>
      <c r="R637" s="98"/>
      <c r="S637" s="98"/>
      <c r="T637" s="98"/>
      <c r="U637" s="98"/>
      <c r="V637" s="98"/>
      <c r="W637" s="98"/>
      <c r="X637" s="98"/>
      <c r="Y637" s="98"/>
      <c r="Z637" s="98"/>
      <c r="AA637" s="98"/>
      <c r="AB637" s="98"/>
      <c r="AC637" s="98"/>
      <c r="AD637" s="98"/>
      <c r="AE637" s="98"/>
      <c r="AF637" s="98"/>
      <c r="AG637" s="98"/>
      <c r="AH637" s="98"/>
      <c r="AI637" s="98"/>
      <c r="AJ637" s="98"/>
      <c r="AK637" s="98"/>
      <c r="AL637" s="98"/>
      <c r="AM637" s="98"/>
      <c r="AN637" s="98"/>
      <c r="AO637" s="98"/>
      <c r="AP637" s="98"/>
      <c r="AQ637" s="98"/>
      <c r="AR637" s="98"/>
      <c r="AS637" s="98"/>
      <c r="AT637" s="98"/>
      <c r="AU637" s="98"/>
      <c r="AV637" s="98"/>
      <c r="AW637" s="98"/>
      <c r="AX637" s="98"/>
      <c r="AY637" s="98"/>
      <c r="AZ637" s="98"/>
      <c r="BA637" s="98"/>
      <c r="BB637" s="98"/>
      <c r="BC637" s="98"/>
      <c r="BD637" s="98"/>
      <c r="BE637" s="98"/>
      <c r="BF637" s="98"/>
      <c r="BG637" s="98"/>
    </row>
    <row r="638" spans="1:59" ht="51">
      <c r="A638" s="325" t="s">
        <v>203</v>
      </c>
      <c r="B638" s="325"/>
      <c r="C638" s="325"/>
      <c r="D638" s="71" t="s">
        <v>204</v>
      </c>
      <c r="E638" s="72">
        <f>E640+E660</f>
        <v>20699.810000000001</v>
      </c>
      <c r="F638" s="72">
        <f t="shared" ref="F638:I638" si="347">F640+F660</f>
        <v>0</v>
      </c>
      <c r="G638" s="72">
        <f t="shared" si="347"/>
        <v>0</v>
      </c>
      <c r="H638" s="72">
        <f t="shared" si="347"/>
        <v>0</v>
      </c>
      <c r="I638" s="72">
        <f t="shared" si="347"/>
        <v>0</v>
      </c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7"/>
      <c r="AV638" s="107"/>
      <c r="AW638" s="107"/>
      <c r="AX638" s="107"/>
      <c r="AY638" s="107"/>
      <c r="AZ638" s="107"/>
      <c r="BA638" s="107"/>
      <c r="BB638" s="107"/>
      <c r="BC638" s="107"/>
      <c r="BD638" s="107"/>
      <c r="BE638" s="107"/>
      <c r="BF638" s="107"/>
      <c r="BG638" s="107"/>
    </row>
    <row r="639" spans="1:59">
      <c r="A639" s="324" t="s">
        <v>193</v>
      </c>
      <c r="B639" s="324"/>
      <c r="C639" s="324"/>
      <c r="D639" s="55" t="s">
        <v>60</v>
      </c>
      <c r="E639" s="14">
        <f>E638</f>
        <v>20699.810000000001</v>
      </c>
      <c r="F639" s="14">
        <f t="shared" ref="F639:G639" si="348">F638</f>
        <v>0</v>
      </c>
      <c r="G639" s="14">
        <f t="shared" si="348"/>
        <v>0</v>
      </c>
      <c r="H639" s="14">
        <f t="shared" si="316"/>
        <v>0</v>
      </c>
      <c r="I639" s="14">
        <f t="shared" si="317"/>
        <v>0</v>
      </c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  <c r="V639" s="102"/>
      <c r="W639" s="102"/>
      <c r="X639" s="102"/>
      <c r="Y639" s="102"/>
      <c r="Z639" s="102"/>
      <c r="AA639" s="102"/>
      <c r="AB639" s="102"/>
      <c r="AC639" s="102"/>
      <c r="AD639" s="102"/>
      <c r="AE639" s="102"/>
      <c r="AF639" s="102"/>
      <c r="AG639" s="102"/>
      <c r="AH639" s="102"/>
      <c r="AI639" s="102"/>
      <c r="AJ639" s="102"/>
      <c r="AK639" s="102"/>
      <c r="AL639" s="102"/>
      <c r="AM639" s="102"/>
      <c r="AN639" s="102"/>
      <c r="AO639" s="102"/>
      <c r="AP639" s="102"/>
      <c r="AQ639" s="102"/>
      <c r="AR639" s="102"/>
      <c r="AS639" s="102"/>
      <c r="AT639" s="102"/>
      <c r="AU639" s="102"/>
      <c r="AV639" s="102"/>
      <c r="AW639" s="102"/>
      <c r="AX639" s="102"/>
      <c r="AY639" s="102"/>
      <c r="AZ639" s="102"/>
      <c r="BA639" s="102"/>
      <c r="BB639" s="102"/>
      <c r="BC639" s="102"/>
      <c r="BD639" s="102"/>
      <c r="BE639" s="102"/>
      <c r="BF639" s="102"/>
      <c r="BG639" s="102"/>
    </row>
    <row r="640" spans="1:59">
      <c r="A640" s="63" t="s">
        <v>157</v>
      </c>
      <c r="B640" s="94"/>
      <c r="C640" s="95"/>
      <c r="D640" s="81" t="s">
        <v>51</v>
      </c>
      <c r="E640" s="6">
        <f>E641+E648</f>
        <v>18077.900000000001</v>
      </c>
      <c r="F640" s="6">
        <f t="shared" ref="F640:G640" si="349">F641+F648</f>
        <v>0</v>
      </c>
      <c r="G640" s="6">
        <f t="shared" si="349"/>
        <v>0</v>
      </c>
      <c r="H640" s="6">
        <f t="shared" si="316"/>
        <v>0</v>
      </c>
      <c r="I640" s="6">
        <f t="shared" si="317"/>
        <v>0</v>
      </c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  <c r="U640" s="103"/>
      <c r="V640" s="103"/>
      <c r="W640" s="103"/>
      <c r="X640" s="103"/>
      <c r="Y640" s="103"/>
      <c r="Z640" s="103"/>
      <c r="AA640" s="103"/>
      <c r="AB640" s="103"/>
      <c r="AC640" s="103"/>
      <c r="AD640" s="103"/>
      <c r="AE640" s="103"/>
      <c r="AF640" s="103"/>
      <c r="AG640" s="103"/>
      <c r="AH640" s="103"/>
      <c r="AI640" s="103"/>
      <c r="AJ640" s="103"/>
      <c r="AK640" s="103"/>
      <c r="AL640" s="103"/>
      <c r="AM640" s="103"/>
      <c r="AN640" s="103"/>
      <c r="AO640" s="103"/>
      <c r="AP640" s="103"/>
      <c r="AQ640" s="103"/>
      <c r="AR640" s="103"/>
      <c r="AS640" s="103"/>
      <c r="AT640" s="103"/>
      <c r="AU640" s="103"/>
      <c r="AV640" s="103"/>
      <c r="AW640" s="103"/>
      <c r="AX640" s="103"/>
      <c r="AY640" s="103"/>
      <c r="AZ640" s="103"/>
      <c r="BA640" s="103"/>
      <c r="BB640" s="103"/>
      <c r="BC640" s="103"/>
      <c r="BD640" s="103"/>
      <c r="BE640" s="103"/>
      <c r="BF640" s="103"/>
      <c r="BG640" s="103"/>
    </row>
    <row r="641" spans="1:59" s="98" customFormat="1">
      <c r="A641" s="269" t="s">
        <v>205</v>
      </c>
      <c r="B641" s="288"/>
      <c r="C641" s="289"/>
      <c r="D641" s="276" t="s">
        <v>52</v>
      </c>
      <c r="E641" s="221">
        <f>E642+E644+E646</f>
        <v>5600</v>
      </c>
      <c r="F641" s="221">
        <f t="shared" ref="F641:G641" si="350">F642+F644+F646</f>
        <v>0</v>
      </c>
      <c r="G641" s="221">
        <f t="shared" si="350"/>
        <v>0</v>
      </c>
      <c r="H641" s="221">
        <f t="shared" si="316"/>
        <v>0</v>
      </c>
      <c r="I641" s="221">
        <f t="shared" si="317"/>
        <v>0</v>
      </c>
      <c r="J641" s="104"/>
      <c r="K641" s="104"/>
      <c r="L641" s="104"/>
      <c r="M641" s="104"/>
      <c r="N641" s="104"/>
      <c r="O641" s="104"/>
      <c r="P641" s="104"/>
      <c r="Q641" s="104"/>
      <c r="R641" s="104"/>
      <c r="S641" s="104"/>
      <c r="T641" s="104"/>
      <c r="U641" s="104"/>
      <c r="V641" s="104"/>
      <c r="W641" s="104"/>
      <c r="X641" s="104"/>
      <c r="Y641" s="104"/>
      <c r="Z641" s="104"/>
      <c r="AA641" s="104"/>
      <c r="AB641" s="104"/>
      <c r="AC641" s="104"/>
      <c r="AD641" s="104"/>
      <c r="AE641" s="104"/>
      <c r="AF641" s="104"/>
      <c r="AG641" s="104"/>
      <c r="AH641" s="104"/>
      <c r="AI641" s="104"/>
      <c r="AJ641" s="104"/>
      <c r="AK641" s="104"/>
      <c r="AL641" s="104"/>
      <c r="AM641" s="104"/>
      <c r="AN641" s="104"/>
      <c r="AO641" s="104"/>
      <c r="AP641" s="104"/>
      <c r="AQ641" s="104"/>
      <c r="AR641" s="104"/>
      <c r="AS641" s="104"/>
      <c r="AT641" s="104"/>
      <c r="AU641" s="104"/>
      <c r="AV641" s="104"/>
      <c r="AW641" s="104"/>
      <c r="AX641" s="104"/>
      <c r="AY641" s="104"/>
      <c r="AZ641" s="104"/>
      <c r="BA641" s="104"/>
      <c r="BB641" s="104"/>
      <c r="BC641" s="104"/>
      <c r="BD641" s="104"/>
      <c r="BE641" s="104"/>
      <c r="BF641" s="104"/>
      <c r="BG641" s="104"/>
    </row>
    <row r="642" spans="1:59" s="98" customFormat="1" hidden="1">
      <c r="A642" s="263" t="s">
        <v>206</v>
      </c>
      <c r="B642" s="264"/>
      <c r="C642" s="265"/>
      <c r="D642" s="286" t="s">
        <v>53</v>
      </c>
      <c r="E642" s="223">
        <f>E643</f>
        <v>0</v>
      </c>
      <c r="F642" s="223">
        <f t="shared" ref="F642:G642" si="351">F643</f>
        <v>0</v>
      </c>
      <c r="G642" s="223">
        <f t="shared" si="351"/>
        <v>0</v>
      </c>
      <c r="H642" s="223">
        <f t="shared" si="316"/>
        <v>0</v>
      </c>
      <c r="I642" s="223">
        <f t="shared" si="317"/>
        <v>0</v>
      </c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  <c r="AA642" s="105"/>
      <c r="AB642" s="105"/>
      <c r="AC642" s="105"/>
      <c r="AD642" s="105"/>
      <c r="AE642" s="105"/>
      <c r="AF642" s="105"/>
      <c r="AG642" s="105"/>
      <c r="AH642" s="105"/>
      <c r="AI642" s="105"/>
      <c r="AJ642" s="105"/>
      <c r="AK642" s="105"/>
      <c r="AL642" s="105"/>
      <c r="AM642" s="105"/>
      <c r="AN642" s="105"/>
      <c r="AO642" s="105"/>
      <c r="AP642" s="105"/>
      <c r="AQ642" s="105"/>
      <c r="AR642" s="105"/>
      <c r="AS642" s="105"/>
      <c r="AT642" s="105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</row>
    <row r="643" spans="1:59" s="98" customFormat="1" hidden="1">
      <c r="A643" s="266" t="s">
        <v>207</v>
      </c>
      <c r="B643" s="267"/>
      <c r="C643" s="268"/>
      <c r="D643" s="287" t="s">
        <v>54</v>
      </c>
      <c r="E643" s="226">
        <v>0</v>
      </c>
      <c r="F643" s="226">
        <v>0</v>
      </c>
      <c r="G643" s="226">
        <v>0</v>
      </c>
      <c r="H643" s="226">
        <f t="shared" si="316"/>
        <v>0</v>
      </c>
      <c r="I643" s="226">
        <f t="shared" si="317"/>
        <v>0</v>
      </c>
    </row>
    <row r="644" spans="1:59" s="98" customFormat="1" hidden="1">
      <c r="A644" s="263" t="s">
        <v>208</v>
      </c>
      <c r="B644" s="264"/>
      <c r="C644" s="265"/>
      <c r="D644" s="286" t="s">
        <v>55</v>
      </c>
      <c r="E644" s="223">
        <f>E645</f>
        <v>5600</v>
      </c>
      <c r="F644" s="223">
        <f t="shared" ref="F644:G644" si="352">F645</f>
        <v>0</v>
      </c>
      <c r="G644" s="223">
        <f t="shared" si="352"/>
        <v>0</v>
      </c>
      <c r="H644" s="223">
        <f t="shared" si="316"/>
        <v>0</v>
      </c>
      <c r="I644" s="223">
        <f t="shared" si="317"/>
        <v>0</v>
      </c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  <c r="AA644" s="105"/>
      <c r="AB644" s="105"/>
      <c r="AC644" s="105"/>
      <c r="AD644" s="105"/>
      <c r="AE644" s="105"/>
      <c r="AF644" s="105"/>
      <c r="AG644" s="105"/>
      <c r="AH644" s="105"/>
      <c r="AI644" s="105"/>
      <c r="AJ644" s="105"/>
      <c r="AK644" s="105"/>
      <c r="AL644" s="105"/>
      <c r="AM644" s="105"/>
      <c r="AN644" s="105"/>
      <c r="AO644" s="105"/>
      <c r="AP644" s="105"/>
      <c r="AQ644" s="105"/>
      <c r="AR644" s="105"/>
      <c r="AS644" s="105"/>
      <c r="AT644" s="105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</row>
    <row r="645" spans="1:59" s="98" customFormat="1" hidden="1">
      <c r="A645" s="266" t="s">
        <v>209</v>
      </c>
      <c r="B645" s="267"/>
      <c r="C645" s="268"/>
      <c r="D645" s="287" t="s">
        <v>55</v>
      </c>
      <c r="E645" s="226">
        <v>5600</v>
      </c>
      <c r="F645" s="226">
        <v>0</v>
      </c>
      <c r="G645" s="226">
        <v>0</v>
      </c>
      <c r="H645" s="226">
        <f t="shared" si="316"/>
        <v>0</v>
      </c>
      <c r="I645" s="226">
        <f t="shared" si="317"/>
        <v>0</v>
      </c>
    </row>
    <row r="646" spans="1:59" s="98" customFormat="1" hidden="1">
      <c r="A646" s="263" t="s">
        <v>210</v>
      </c>
      <c r="B646" s="264"/>
      <c r="C646" s="265"/>
      <c r="D646" s="286" t="s">
        <v>56</v>
      </c>
      <c r="E646" s="223">
        <f>E647</f>
        <v>0</v>
      </c>
      <c r="F646" s="223">
        <f t="shared" ref="F646:G646" si="353">F647</f>
        <v>0</v>
      </c>
      <c r="G646" s="223">
        <f t="shared" si="353"/>
        <v>0</v>
      </c>
      <c r="H646" s="223">
        <f t="shared" si="316"/>
        <v>0</v>
      </c>
      <c r="I646" s="223">
        <f t="shared" si="317"/>
        <v>0</v>
      </c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  <c r="AA646" s="105"/>
      <c r="AB646" s="105"/>
      <c r="AC646" s="105"/>
      <c r="AD646" s="105"/>
      <c r="AE646" s="105"/>
      <c r="AF646" s="105"/>
      <c r="AG646" s="105"/>
      <c r="AH646" s="105"/>
      <c r="AI646" s="105"/>
      <c r="AJ646" s="105"/>
      <c r="AK646" s="105"/>
      <c r="AL646" s="105"/>
      <c r="AM646" s="105"/>
      <c r="AN646" s="105"/>
      <c r="AO646" s="105"/>
      <c r="AP646" s="105"/>
      <c r="AQ646" s="105"/>
      <c r="AR646" s="105"/>
      <c r="AS646" s="105"/>
      <c r="AT646" s="105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</row>
    <row r="647" spans="1:59" s="98" customFormat="1" ht="24" hidden="1">
      <c r="A647" s="266" t="s">
        <v>211</v>
      </c>
      <c r="B647" s="267"/>
      <c r="C647" s="268"/>
      <c r="D647" s="287" t="s">
        <v>57</v>
      </c>
      <c r="E647" s="226">
        <v>0</v>
      </c>
      <c r="F647" s="226">
        <v>0</v>
      </c>
      <c r="G647" s="226">
        <v>0</v>
      </c>
      <c r="H647" s="226">
        <f t="shared" si="316"/>
        <v>0</v>
      </c>
      <c r="I647" s="226">
        <f t="shared" si="317"/>
        <v>0</v>
      </c>
    </row>
    <row r="648" spans="1:59" s="98" customFormat="1">
      <c r="A648" s="269" t="s">
        <v>158</v>
      </c>
      <c r="B648" s="288"/>
      <c r="C648" s="289"/>
      <c r="D648" s="276" t="s">
        <v>61</v>
      </c>
      <c r="E648" s="221">
        <f>E649+E651+E654</f>
        <v>12477.9</v>
      </c>
      <c r="F648" s="221">
        <f t="shared" ref="F648:G648" si="354">F649+F651+F654</f>
        <v>0</v>
      </c>
      <c r="G648" s="221">
        <f t="shared" si="354"/>
        <v>0</v>
      </c>
      <c r="H648" s="221">
        <f t="shared" si="316"/>
        <v>0</v>
      </c>
      <c r="I648" s="221">
        <f t="shared" si="317"/>
        <v>0</v>
      </c>
      <c r="J648" s="104"/>
      <c r="K648" s="104"/>
      <c r="L648" s="104"/>
      <c r="M648" s="104"/>
      <c r="N648" s="104"/>
      <c r="O648" s="104"/>
      <c r="P648" s="104"/>
      <c r="Q648" s="104"/>
      <c r="R648" s="104"/>
      <c r="S648" s="104"/>
      <c r="T648" s="104"/>
      <c r="U648" s="104"/>
      <c r="V648" s="104"/>
      <c r="W648" s="104"/>
      <c r="X648" s="104"/>
      <c r="Y648" s="104"/>
      <c r="Z648" s="104"/>
      <c r="AA648" s="104"/>
      <c r="AB648" s="104"/>
      <c r="AC648" s="104"/>
      <c r="AD648" s="104"/>
      <c r="AE648" s="104"/>
      <c r="AF648" s="104"/>
      <c r="AG648" s="104"/>
      <c r="AH648" s="104"/>
      <c r="AI648" s="104"/>
      <c r="AJ648" s="104"/>
      <c r="AK648" s="104"/>
      <c r="AL648" s="104"/>
      <c r="AM648" s="104"/>
      <c r="AN648" s="104"/>
      <c r="AO648" s="104"/>
      <c r="AP648" s="104"/>
      <c r="AQ648" s="104"/>
      <c r="AR648" s="104"/>
      <c r="AS648" s="104"/>
      <c r="AT648" s="104"/>
      <c r="AU648" s="104"/>
      <c r="AV648" s="104"/>
      <c r="AW648" s="104"/>
      <c r="AX648" s="104"/>
      <c r="AY648" s="104"/>
      <c r="AZ648" s="104"/>
      <c r="BA648" s="104"/>
      <c r="BB648" s="104"/>
      <c r="BC648" s="104"/>
      <c r="BD648" s="104"/>
      <c r="BE648" s="104"/>
      <c r="BF648" s="104"/>
      <c r="BG648" s="104"/>
    </row>
    <row r="649" spans="1:59" hidden="1">
      <c r="A649" s="57" t="s">
        <v>194</v>
      </c>
      <c r="B649" s="58"/>
      <c r="C649" s="59"/>
      <c r="D649" s="27" t="s">
        <v>62</v>
      </c>
      <c r="E649" s="10">
        <f>E650</f>
        <v>0</v>
      </c>
      <c r="F649" s="10">
        <f t="shared" ref="F649:G649" si="355">F650</f>
        <v>0</v>
      </c>
      <c r="G649" s="10">
        <f t="shared" si="355"/>
        <v>0</v>
      </c>
      <c r="H649" s="10">
        <f t="shared" si="316"/>
        <v>0</v>
      </c>
      <c r="I649" s="10">
        <f t="shared" si="317"/>
        <v>0</v>
      </c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  <c r="AA649" s="105"/>
      <c r="AB649" s="105"/>
      <c r="AC649" s="105"/>
      <c r="AD649" s="105"/>
      <c r="AE649" s="105"/>
      <c r="AF649" s="105"/>
      <c r="AG649" s="105"/>
      <c r="AH649" s="105"/>
      <c r="AI649" s="105"/>
      <c r="AJ649" s="105"/>
      <c r="AK649" s="105"/>
      <c r="AL649" s="105"/>
      <c r="AM649" s="105"/>
      <c r="AN649" s="105"/>
      <c r="AO649" s="105"/>
      <c r="AP649" s="105"/>
      <c r="AQ649" s="105"/>
      <c r="AR649" s="105"/>
      <c r="AS649" s="105"/>
      <c r="AT649" s="105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</row>
    <row r="650" spans="1:59" hidden="1">
      <c r="A650" s="60" t="s">
        <v>95</v>
      </c>
      <c r="B650" s="61"/>
      <c r="C650" s="62"/>
      <c r="D650" s="28" t="s">
        <v>63</v>
      </c>
      <c r="E650" s="12">
        <v>0</v>
      </c>
      <c r="F650" s="12">
        <v>0</v>
      </c>
      <c r="G650" s="12">
        <v>0</v>
      </c>
      <c r="H650" s="12">
        <f t="shared" si="316"/>
        <v>0</v>
      </c>
      <c r="I650" s="12">
        <f t="shared" si="317"/>
        <v>0</v>
      </c>
      <c r="J650" s="98"/>
      <c r="K650" s="98"/>
      <c r="L650" s="98"/>
      <c r="M650" s="98"/>
      <c r="N650" s="98"/>
      <c r="O650" s="98"/>
      <c r="P650" s="98"/>
      <c r="Q650" s="98"/>
      <c r="R650" s="98"/>
      <c r="S650" s="98"/>
      <c r="T650" s="98"/>
      <c r="U650" s="98"/>
      <c r="V650" s="98"/>
      <c r="W650" s="98"/>
      <c r="X650" s="98"/>
      <c r="Y650" s="98"/>
      <c r="Z650" s="98"/>
      <c r="AA650" s="98"/>
      <c r="AB650" s="98"/>
      <c r="AC650" s="98"/>
      <c r="AD650" s="98"/>
      <c r="AE650" s="98"/>
      <c r="AF650" s="98"/>
      <c r="AG650" s="98"/>
      <c r="AH650" s="98"/>
      <c r="AI650" s="98"/>
      <c r="AJ650" s="98"/>
      <c r="AK650" s="98"/>
      <c r="AL650" s="98"/>
      <c r="AM650" s="98"/>
      <c r="AN650" s="98"/>
      <c r="AO650" s="98"/>
      <c r="AP650" s="98"/>
      <c r="AQ650" s="98"/>
      <c r="AR650" s="98"/>
      <c r="AS650" s="98"/>
      <c r="AT650" s="98"/>
      <c r="AU650" s="98"/>
      <c r="AV650" s="98"/>
      <c r="AW650" s="98"/>
      <c r="AX650" s="98"/>
      <c r="AY650" s="98"/>
      <c r="AZ650" s="98"/>
      <c r="BA650" s="98"/>
      <c r="BB650" s="98"/>
      <c r="BC650" s="98"/>
      <c r="BD650" s="98"/>
      <c r="BE650" s="98"/>
      <c r="BF650" s="98"/>
      <c r="BG650" s="98"/>
    </row>
    <row r="651" spans="1:59" hidden="1">
      <c r="A651" s="57">
        <v>322</v>
      </c>
      <c r="B651" s="58"/>
      <c r="C651" s="59"/>
      <c r="D651" s="27" t="s">
        <v>67</v>
      </c>
      <c r="E651" s="10">
        <f>SUM(E652:E653)</f>
        <v>3511.02</v>
      </c>
      <c r="F651" s="10">
        <f t="shared" ref="F651:I651" si="356">SUM(F652:F653)</f>
        <v>0</v>
      </c>
      <c r="G651" s="10">
        <f t="shared" si="356"/>
        <v>0</v>
      </c>
      <c r="H651" s="10">
        <f t="shared" si="356"/>
        <v>0</v>
      </c>
      <c r="I651" s="10">
        <f t="shared" si="356"/>
        <v>0</v>
      </c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  <c r="AA651" s="105"/>
      <c r="AB651" s="105"/>
      <c r="AC651" s="105"/>
      <c r="AD651" s="105"/>
      <c r="AE651" s="105"/>
      <c r="AF651" s="105"/>
      <c r="AG651" s="105"/>
      <c r="AH651" s="105"/>
      <c r="AI651" s="105"/>
      <c r="AJ651" s="105"/>
      <c r="AK651" s="105"/>
      <c r="AL651" s="105"/>
      <c r="AM651" s="105"/>
      <c r="AN651" s="105"/>
      <c r="AO651" s="105"/>
      <c r="AP651" s="105"/>
      <c r="AQ651" s="105"/>
      <c r="AR651" s="105"/>
      <c r="AS651" s="105"/>
      <c r="AT651" s="105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</row>
    <row r="652" spans="1:59" ht="24" hidden="1">
      <c r="A652" s="60">
        <v>3221</v>
      </c>
      <c r="B652" s="61"/>
      <c r="C652" s="62"/>
      <c r="D652" s="28" t="s">
        <v>68</v>
      </c>
      <c r="E652" s="12">
        <v>31.61</v>
      </c>
      <c r="F652" s="12">
        <v>0</v>
      </c>
      <c r="G652" s="12">
        <v>0</v>
      </c>
      <c r="H652" s="12">
        <f t="shared" si="316"/>
        <v>0</v>
      </c>
      <c r="I652" s="12">
        <f t="shared" si="317"/>
        <v>0</v>
      </c>
      <c r="J652" s="98"/>
      <c r="K652" s="98"/>
      <c r="L652" s="98"/>
      <c r="M652" s="98"/>
      <c r="N652" s="98"/>
      <c r="O652" s="98"/>
      <c r="P652" s="98"/>
      <c r="Q652" s="98"/>
      <c r="R652" s="98"/>
      <c r="S652" s="98"/>
      <c r="T652" s="98"/>
      <c r="U652" s="98"/>
      <c r="V652" s="98"/>
      <c r="W652" s="98"/>
      <c r="X652" s="98"/>
      <c r="Y652" s="98"/>
      <c r="Z652" s="98"/>
      <c r="AA652" s="98"/>
      <c r="AB652" s="98"/>
      <c r="AC652" s="98"/>
      <c r="AD652" s="98"/>
      <c r="AE652" s="98"/>
      <c r="AF652" s="98"/>
      <c r="AG652" s="98"/>
      <c r="AH652" s="98"/>
      <c r="AI652" s="98"/>
      <c r="AJ652" s="98"/>
      <c r="AK652" s="98"/>
      <c r="AL652" s="98"/>
      <c r="AM652" s="98"/>
      <c r="AN652" s="98"/>
      <c r="AO652" s="98"/>
      <c r="AP652" s="98"/>
      <c r="AQ652" s="98"/>
      <c r="AR652" s="98"/>
      <c r="AS652" s="98"/>
      <c r="AT652" s="98"/>
      <c r="AU652" s="98"/>
      <c r="AV652" s="98"/>
      <c r="AW652" s="98"/>
      <c r="AX652" s="98"/>
      <c r="AY652" s="98"/>
      <c r="AZ652" s="98"/>
      <c r="BA652" s="98"/>
      <c r="BB652" s="98"/>
      <c r="BC652" s="98"/>
      <c r="BD652" s="98"/>
      <c r="BE652" s="98"/>
      <c r="BF652" s="98"/>
      <c r="BG652" s="98"/>
    </row>
    <row r="653" spans="1:59" hidden="1">
      <c r="A653" s="60">
        <v>3225</v>
      </c>
      <c r="B653" s="61"/>
      <c r="C653" s="62"/>
      <c r="D653" s="28" t="s">
        <v>91</v>
      </c>
      <c r="E653" s="12">
        <v>3479.41</v>
      </c>
      <c r="F653" s="12">
        <v>0</v>
      </c>
      <c r="G653" s="12">
        <v>0</v>
      </c>
      <c r="H653" s="12">
        <v>0</v>
      </c>
      <c r="I653" s="12">
        <v>0</v>
      </c>
      <c r="J653" s="98"/>
      <c r="K653" s="98"/>
      <c r="L653" s="98"/>
      <c r="M653" s="98"/>
      <c r="N653" s="98"/>
      <c r="O653" s="98"/>
      <c r="P653" s="98"/>
      <c r="Q653" s="98"/>
      <c r="R653" s="98"/>
      <c r="S653" s="98"/>
      <c r="T653" s="98"/>
      <c r="U653" s="98"/>
      <c r="V653" s="98"/>
      <c r="W653" s="98"/>
      <c r="X653" s="98"/>
      <c r="Y653" s="98"/>
      <c r="Z653" s="98"/>
      <c r="AA653" s="98"/>
      <c r="AB653" s="98"/>
      <c r="AC653" s="98"/>
      <c r="AD653" s="98"/>
      <c r="AE653" s="98"/>
      <c r="AF653" s="98"/>
      <c r="AG653" s="98"/>
      <c r="AH653" s="98"/>
      <c r="AI653" s="98"/>
      <c r="AJ653" s="98"/>
      <c r="AK653" s="98"/>
      <c r="AL653" s="98"/>
      <c r="AM653" s="98"/>
      <c r="AN653" s="98"/>
      <c r="AO653" s="98"/>
      <c r="AP653" s="98"/>
      <c r="AQ653" s="98"/>
      <c r="AR653" s="98"/>
      <c r="AS653" s="98"/>
      <c r="AT653" s="98"/>
      <c r="AU653" s="98"/>
      <c r="AV653" s="98"/>
      <c r="AW653" s="98"/>
      <c r="AX653" s="98"/>
      <c r="AY653" s="98"/>
      <c r="AZ653" s="98"/>
      <c r="BA653" s="98"/>
      <c r="BB653" s="98"/>
      <c r="BC653" s="98"/>
      <c r="BD653" s="98"/>
      <c r="BE653" s="98"/>
      <c r="BF653" s="98"/>
      <c r="BG653" s="98"/>
    </row>
    <row r="654" spans="1:59" hidden="1">
      <c r="A654" s="57" t="s">
        <v>197</v>
      </c>
      <c r="B654" s="58"/>
      <c r="C654" s="59"/>
      <c r="D654" s="27" t="s">
        <v>74</v>
      </c>
      <c r="E654" s="10">
        <f>SUM(E655:E659)</f>
        <v>8966.8799999999992</v>
      </c>
      <c r="F654" s="10">
        <f t="shared" ref="F654:G654" si="357">SUM(F655:F659)</f>
        <v>0</v>
      </c>
      <c r="G654" s="10">
        <f t="shared" si="357"/>
        <v>0</v>
      </c>
      <c r="H654" s="10">
        <f t="shared" si="316"/>
        <v>0</v>
      </c>
      <c r="I654" s="10">
        <f t="shared" si="317"/>
        <v>0</v>
      </c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  <c r="AA654" s="105"/>
      <c r="AB654" s="105"/>
      <c r="AC654" s="105"/>
      <c r="AD654" s="105"/>
      <c r="AE654" s="105"/>
      <c r="AF654" s="105"/>
      <c r="AG654" s="105"/>
      <c r="AH654" s="105"/>
      <c r="AI654" s="105"/>
      <c r="AJ654" s="105"/>
      <c r="AK654" s="105"/>
      <c r="AL654" s="105"/>
      <c r="AM654" s="105"/>
      <c r="AN654" s="105"/>
      <c r="AO654" s="105"/>
      <c r="AP654" s="105"/>
      <c r="AQ654" s="105"/>
      <c r="AR654" s="105"/>
      <c r="AS654" s="105"/>
      <c r="AT654" s="105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</row>
    <row r="655" spans="1:59" hidden="1">
      <c r="A655" s="60" t="s">
        <v>198</v>
      </c>
      <c r="B655" s="61"/>
      <c r="C655" s="62"/>
      <c r="D655" s="28" t="s">
        <v>75</v>
      </c>
      <c r="E655" s="12">
        <v>0</v>
      </c>
      <c r="F655" s="12">
        <v>0</v>
      </c>
      <c r="G655" s="12">
        <v>0</v>
      </c>
      <c r="H655" s="12">
        <f t="shared" si="316"/>
        <v>0</v>
      </c>
      <c r="I655" s="12">
        <f t="shared" si="317"/>
        <v>0</v>
      </c>
      <c r="J655" s="98"/>
      <c r="K655" s="98"/>
      <c r="L655" s="98"/>
      <c r="M655" s="98"/>
      <c r="N655" s="98"/>
      <c r="O655" s="98"/>
      <c r="P655" s="98"/>
      <c r="Q655" s="98"/>
      <c r="R655" s="98"/>
      <c r="S655" s="98"/>
      <c r="T655" s="98"/>
      <c r="U655" s="98"/>
      <c r="V655" s="98"/>
      <c r="W655" s="98"/>
      <c r="X655" s="98"/>
      <c r="Y655" s="98"/>
      <c r="Z655" s="98"/>
      <c r="AA655" s="98"/>
      <c r="AB655" s="98"/>
      <c r="AC655" s="98"/>
      <c r="AD655" s="98"/>
      <c r="AE655" s="98"/>
      <c r="AF655" s="98"/>
      <c r="AG655" s="98"/>
      <c r="AH655" s="98"/>
      <c r="AI655" s="98"/>
      <c r="AJ655" s="98"/>
      <c r="AK655" s="98"/>
      <c r="AL655" s="98"/>
      <c r="AM655" s="98"/>
      <c r="AN655" s="98"/>
      <c r="AO655" s="98"/>
      <c r="AP655" s="98"/>
      <c r="AQ655" s="98"/>
      <c r="AR655" s="98"/>
      <c r="AS655" s="98"/>
      <c r="AT655" s="98"/>
      <c r="AU655" s="98"/>
      <c r="AV655" s="98"/>
      <c r="AW655" s="98"/>
      <c r="AX655" s="98"/>
      <c r="AY655" s="98"/>
      <c r="AZ655" s="98"/>
      <c r="BA655" s="98"/>
      <c r="BB655" s="98"/>
      <c r="BC655" s="98"/>
      <c r="BD655" s="98"/>
      <c r="BE655" s="98"/>
      <c r="BF655" s="98"/>
      <c r="BG655" s="98"/>
    </row>
    <row r="656" spans="1:59" ht="24" hidden="1">
      <c r="A656" s="60">
        <v>3232</v>
      </c>
      <c r="B656" s="61"/>
      <c r="C656" s="62"/>
      <c r="D656" s="28" t="s">
        <v>76</v>
      </c>
      <c r="E656" s="12">
        <v>8966.8799999999992</v>
      </c>
      <c r="F656" s="12">
        <v>0</v>
      </c>
      <c r="G656" s="12">
        <v>0</v>
      </c>
      <c r="H656" s="12">
        <v>0</v>
      </c>
      <c r="I656" s="12">
        <v>0</v>
      </c>
      <c r="J656" s="98"/>
      <c r="K656" s="98"/>
      <c r="L656" s="98"/>
      <c r="M656" s="98"/>
      <c r="N656" s="98"/>
      <c r="O656" s="98"/>
      <c r="P656" s="98"/>
      <c r="Q656" s="98"/>
      <c r="R656" s="98"/>
      <c r="S656" s="98"/>
      <c r="T656" s="98"/>
      <c r="U656" s="98"/>
      <c r="V656" s="98"/>
      <c r="W656" s="98"/>
      <c r="X656" s="98"/>
      <c r="Y656" s="98"/>
      <c r="Z656" s="98"/>
      <c r="AA656" s="98"/>
      <c r="AB656" s="98"/>
      <c r="AC656" s="98"/>
      <c r="AD656" s="98"/>
      <c r="AE656" s="98"/>
      <c r="AF656" s="98"/>
      <c r="AG656" s="98"/>
      <c r="AH656" s="98"/>
      <c r="AI656" s="98"/>
      <c r="AJ656" s="98"/>
      <c r="AK656" s="98"/>
      <c r="AL656" s="98"/>
      <c r="AM656" s="98"/>
      <c r="AN656" s="98"/>
      <c r="AO656" s="98"/>
      <c r="AP656" s="98"/>
      <c r="AQ656" s="98"/>
      <c r="AR656" s="98"/>
      <c r="AS656" s="98"/>
      <c r="AT656" s="98"/>
      <c r="AU656" s="98"/>
      <c r="AV656" s="98"/>
      <c r="AW656" s="98"/>
      <c r="AX656" s="98"/>
      <c r="AY656" s="98"/>
      <c r="AZ656" s="98"/>
      <c r="BA656" s="98"/>
      <c r="BB656" s="98"/>
      <c r="BC656" s="98"/>
      <c r="BD656" s="98"/>
      <c r="BE656" s="98"/>
      <c r="BF656" s="98"/>
      <c r="BG656" s="98"/>
    </row>
    <row r="657" spans="1:59" hidden="1">
      <c r="A657" s="60" t="s">
        <v>212</v>
      </c>
      <c r="B657" s="61"/>
      <c r="C657" s="62"/>
      <c r="D657" s="28" t="s">
        <v>77</v>
      </c>
      <c r="E657" s="12">
        <v>0</v>
      </c>
      <c r="F657" s="12">
        <v>0</v>
      </c>
      <c r="G657" s="12">
        <v>0</v>
      </c>
      <c r="H657" s="12">
        <f t="shared" si="316"/>
        <v>0</v>
      </c>
      <c r="I657" s="12">
        <f t="shared" si="317"/>
        <v>0</v>
      </c>
      <c r="J657" s="98"/>
      <c r="K657" s="98"/>
      <c r="L657" s="98"/>
      <c r="M657" s="98"/>
      <c r="N657" s="98"/>
      <c r="O657" s="98"/>
      <c r="P657" s="98"/>
      <c r="Q657" s="98"/>
      <c r="R657" s="98"/>
      <c r="S657" s="98"/>
      <c r="T657" s="98"/>
      <c r="U657" s="98"/>
      <c r="V657" s="98"/>
      <c r="W657" s="98"/>
      <c r="X657" s="98"/>
      <c r="Y657" s="98"/>
      <c r="Z657" s="98"/>
      <c r="AA657" s="98"/>
      <c r="AB657" s="98"/>
      <c r="AC657" s="98"/>
      <c r="AD657" s="98"/>
      <c r="AE657" s="98"/>
      <c r="AF657" s="98"/>
      <c r="AG657" s="98"/>
      <c r="AH657" s="98"/>
      <c r="AI657" s="98"/>
      <c r="AJ657" s="98"/>
      <c r="AK657" s="98"/>
      <c r="AL657" s="98"/>
      <c r="AM657" s="98"/>
      <c r="AN657" s="98"/>
      <c r="AO657" s="98"/>
      <c r="AP657" s="98"/>
      <c r="AQ657" s="98"/>
      <c r="AR657" s="98"/>
      <c r="AS657" s="98"/>
      <c r="AT657" s="98"/>
      <c r="AU657" s="98"/>
      <c r="AV657" s="98"/>
      <c r="AW657" s="98"/>
      <c r="AX657" s="98"/>
      <c r="AY657" s="98"/>
      <c r="AZ657" s="98"/>
      <c r="BA657" s="98"/>
      <c r="BB657" s="98"/>
      <c r="BC657" s="98"/>
      <c r="BD657" s="98"/>
      <c r="BE657" s="98"/>
      <c r="BF657" s="98"/>
      <c r="BG657" s="98"/>
    </row>
    <row r="658" spans="1:59" hidden="1">
      <c r="A658" s="60" t="s">
        <v>213</v>
      </c>
      <c r="B658" s="61"/>
      <c r="C658" s="62"/>
      <c r="D658" s="28" t="s">
        <v>79</v>
      </c>
      <c r="E658" s="12">
        <v>0</v>
      </c>
      <c r="F658" s="12">
        <v>0</v>
      </c>
      <c r="G658" s="12">
        <v>0</v>
      </c>
      <c r="H658" s="12">
        <f t="shared" si="316"/>
        <v>0</v>
      </c>
      <c r="I658" s="12">
        <f t="shared" si="317"/>
        <v>0</v>
      </c>
      <c r="J658" s="98"/>
      <c r="K658" s="98"/>
      <c r="L658" s="98"/>
      <c r="M658" s="98"/>
      <c r="N658" s="98"/>
      <c r="O658" s="98"/>
      <c r="P658" s="98"/>
      <c r="Q658" s="98"/>
      <c r="R658" s="98"/>
      <c r="S658" s="98"/>
      <c r="T658" s="98"/>
      <c r="U658" s="98"/>
      <c r="V658" s="98"/>
      <c r="W658" s="98"/>
      <c r="X658" s="98"/>
      <c r="Y658" s="98"/>
      <c r="Z658" s="98"/>
      <c r="AA658" s="98"/>
      <c r="AB658" s="98"/>
      <c r="AC658" s="98"/>
      <c r="AD658" s="98"/>
      <c r="AE658" s="98"/>
      <c r="AF658" s="98"/>
      <c r="AG658" s="98"/>
      <c r="AH658" s="98"/>
      <c r="AI658" s="98"/>
      <c r="AJ658" s="98"/>
      <c r="AK658" s="98"/>
      <c r="AL658" s="98"/>
      <c r="AM658" s="98"/>
      <c r="AN658" s="98"/>
      <c r="AO658" s="98"/>
      <c r="AP658" s="98"/>
      <c r="AQ658" s="98"/>
      <c r="AR658" s="98"/>
      <c r="AS658" s="98"/>
      <c r="AT658" s="98"/>
      <c r="AU658" s="98"/>
      <c r="AV658" s="98"/>
      <c r="AW658" s="98"/>
      <c r="AX658" s="98"/>
      <c r="AY658" s="98"/>
      <c r="AZ658" s="98"/>
      <c r="BA658" s="98"/>
      <c r="BB658" s="98"/>
      <c r="BC658" s="98"/>
      <c r="BD658" s="98"/>
      <c r="BE658" s="98"/>
      <c r="BF658" s="98"/>
      <c r="BG658" s="98"/>
    </row>
    <row r="659" spans="1:59" hidden="1">
      <c r="A659" s="60" t="s">
        <v>214</v>
      </c>
      <c r="B659" s="61"/>
      <c r="C659" s="62"/>
      <c r="D659" s="28" t="s">
        <v>81</v>
      </c>
      <c r="E659" s="12">
        <v>0</v>
      </c>
      <c r="F659" s="12">
        <v>0</v>
      </c>
      <c r="G659" s="12">
        <v>0</v>
      </c>
      <c r="H659" s="12">
        <f t="shared" si="316"/>
        <v>0</v>
      </c>
      <c r="I659" s="12">
        <f t="shared" si="317"/>
        <v>0</v>
      </c>
      <c r="J659" s="98"/>
      <c r="K659" s="98"/>
      <c r="L659" s="98"/>
      <c r="M659" s="98"/>
      <c r="N659" s="98"/>
      <c r="O659" s="98"/>
      <c r="P659" s="98"/>
      <c r="Q659" s="98"/>
      <c r="R659" s="98"/>
      <c r="S659" s="98"/>
      <c r="T659" s="98"/>
      <c r="U659" s="98"/>
      <c r="V659" s="98"/>
      <c r="W659" s="98"/>
      <c r="X659" s="98"/>
      <c r="Y659" s="98"/>
      <c r="Z659" s="98"/>
      <c r="AA659" s="98"/>
      <c r="AB659" s="98"/>
      <c r="AC659" s="98"/>
      <c r="AD659" s="98"/>
      <c r="AE659" s="98"/>
      <c r="AF659" s="98"/>
      <c r="AG659" s="98"/>
      <c r="AH659" s="98"/>
      <c r="AI659" s="98"/>
      <c r="AJ659" s="98"/>
      <c r="AK659" s="98"/>
      <c r="AL659" s="98"/>
      <c r="AM659" s="98"/>
      <c r="AN659" s="98"/>
      <c r="AO659" s="98"/>
      <c r="AP659" s="98"/>
      <c r="AQ659" s="98"/>
      <c r="AR659" s="98"/>
      <c r="AS659" s="98"/>
      <c r="AT659" s="98"/>
      <c r="AU659" s="98"/>
      <c r="AV659" s="98"/>
      <c r="AW659" s="98"/>
      <c r="AX659" s="98"/>
      <c r="AY659" s="98"/>
      <c r="AZ659" s="98"/>
      <c r="BA659" s="98"/>
      <c r="BB659" s="98"/>
      <c r="BC659" s="98"/>
      <c r="BD659" s="98"/>
      <c r="BE659" s="98"/>
      <c r="BF659" s="98"/>
      <c r="BG659" s="98"/>
    </row>
    <row r="660" spans="1:59" ht="24">
      <c r="A660" s="73">
        <v>4</v>
      </c>
      <c r="B660" s="74"/>
      <c r="C660" s="75"/>
      <c r="D660" s="81" t="s">
        <v>107</v>
      </c>
      <c r="E660" s="6">
        <f>E661</f>
        <v>2621.91</v>
      </c>
      <c r="F660" s="6">
        <f t="shared" ref="F660:I660" si="358">F661</f>
        <v>0</v>
      </c>
      <c r="G660" s="6">
        <f t="shared" si="358"/>
        <v>0</v>
      </c>
      <c r="H660" s="6">
        <f t="shared" si="358"/>
        <v>0</v>
      </c>
      <c r="I660" s="6">
        <f t="shared" si="358"/>
        <v>0</v>
      </c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3"/>
      <c r="AJ660" s="103"/>
      <c r="AK660" s="103"/>
      <c r="AL660" s="103"/>
      <c r="AM660" s="103"/>
      <c r="AN660" s="103"/>
      <c r="AO660" s="103"/>
      <c r="AP660" s="103"/>
      <c r="AQ660" s="103"/>
      <c r="AR660" s="103"/>
      <c r="AS660" s="103"/>
      <c r="AT660" s="103"/>
      <c r="AU660" s="103"/>
      <c r="AV660" s="103"/>
      <c r="AW660" s="103"/>
      <c r="AX660" s="103"/>
      <c r="AY660" s="103"/>
      <c r="AZ660" s="103"/>
      <c r="BA660" s="103"/>
      <c r="BB660" s="103"/>
      <c r="BC660" s="103"/>
      <c r="BD660" s="103"/>
      <c r="BE660" s="103"/>
      <c r="BF660" s="103"/>
      <c r="BG660" s="103"/>
    </row>
    <row r="661" spans="1:59" s="98" customFormat="1" ht="24">
      <c r="A661" s="273">
        <v>42</v>
      </c>
      <c r="B661" s="274"/>
      <c r="C661" s="275"/>
      <c r="D661" s="276" t="s">
        <v>108</v>
      </c>
      <c r="E661" s="221">
        <f>E662+E667</f>
        <v>2621.91</v>
      </c>
      <c r="F661" s="221">
        <f t="shared" ref="F661:I661" si="359">F662+F667</f>
        <v>0</v>
      </c>
      <c r="G661" s="221">
        <f t="shared" si="359"/>
        <v>0</v>
      </c>
      <c r="H661" s="221">
        <f t="shared" si="359"/>
        <v>0</v>
      </c>
      <c r="I661" s="221">
        <f t="shared" si="359"/>
        <v>0</v>
      </c>
      <c r="J661" s="104"/>
      <c r="K661" s="104"/>
      <c r="L661" s="104"/>
      <c r="M661" s="104"/>
      <c r="N661" s="104"/>
      <c r="O661" s="104"/>
      <c r="P661" s="104"/>
      <c r="Q661" s="104"/>
      <c r="R661" s="104"/>
      <c r="S661" s="104"/>
      <c r="T661" s="104"/>
      <c r="U661" s="104"/>
      <c r="V661" s="104"/>
      <c r="W661" s="104"/>
      <c r="X661" s="104"/>
      <c r="Y661" s="104"/>
      <c r="Z661" s="104"/>
      <c r="AA661" s="104"/>
      <c r="AB661" s="104"/>
      <c r="AC661" s="104"/>
      <c r="AD661" s="104"/>
      <c r="AE661" s="104"/>
      <c r="AF661" s="104"/>
      <c r="AG661" s="104"/>
      <c r="AH661" s="104"/>
      <c r="AI661" s="104"/>
      <c r="AJ661" s="104"/>
      <c r="AK661" s="104"/>
      <c r="AL661" s="104"/>
      <c r="AM661" s="104"/>
      <c r="AN661" s="104"/>
      <c r="AO661" s="104"/>
      <c r="AP661" s="104"/>
      <c r="AQ661" s="104"/>
      <c r="AR661" s="104"/>
      <c r="AS661" s="104"/>
      <c r="AT661" s="104"/>
      <c r="AU661" s="104"/>
      <c r="AV661" s="104"/>
      <c r="AW661" s="104"/>
      <c r="AX661" s="104"/>
      <c r="AY661" s="104"/>
      <c r="AZ661" s="104"/>
      <c r="BA661" s="104"/>
      <c r="BB661" s="104"/>
      <c r="BC661" s="104"/>
      <c r="BD661" s="104"/>
      <c r="BE661" s="104"/>
      <c r="BF661" s="104"/>
      <c r="BG661" s="104"/>
    </row>
    <row r="662" spans="1:59" hidden="1">
      <c r="A662" s="33">
        <v>422</v>
      </c>
      <c r="B662" s="76"/>
      <c r="C662" s="77"/>
      <c r="D662" s="27" t="s">
        <v>109</v>
      </c>
      <c r="E662" s="10">
        <f>SUM(E663:E667)</f>
        <v>2621.91</v>
      </c>
      <c r="F662" s="10">
        <f t="shared" ref="F662:G662" si="360">SUM(F663:F667)</f>
        <v>0</v>
      </c>
      <c r="G662" s="10">
        <f t="shared" si="360"/>
        <v>0</v>
      </c>
      <c r="H662" s="10">
        <f t="shared" ref="H662:H667" si="361">G662</f>
        <v>0</v>
      </c>
      <c r="I662" s="10">
        <f t="shared" ref="I662:I667" si="362">G662</f>
        <v>0</v>
      </c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  <c r="AA662" s="105"/>
      <c r="AB662" s="105"/>
      <c r="AC662" s="105"/>
      <c r="AD662" s="105"/>
      <c r="AE662" s="105"/>
      <c r="AF662" s="105"/>
      <c r="AG662" s="105"/>
      <c r="AH662" s="105"/>
      <c r="AI662" s="105"/>
      <c r="AJ662" s="105"/>
      <c r="AK662" s="105"/>
      <c r="AL662" s="105"/>
      <c r="AM662" s="105"/>
      <c r="AN662" s="105"/>
      <c r="AO662" s="105"/>
      <c r="AP662" s="105"/>
      <c r="AQ662" s="105"/>
      <c r="AR662" s="105"/>
      <c r="AS662" s="105"/>
      <c r="AT662" s="105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</row>
    <row r="663" spans="1:59" hidden="1">
      <c r="A663" s="78">
        <v>4221</v>
      </c>
      <c r="B663" s="79"/>
      <c r="C663" s="80"/>
      <c r="D663" s="28" t="s">
        <v>110</v>
      </c>
      <c r="E663" s="12">
        <v>1684.41</v>
      </c>
      <c r="F663" s="12">
        <v>0</v>
      </c>
      <c r="G663" s="12">
        <v>0</v>
      </c>
      <c r="H663" s="12">
        <f t="shared" si="361"/>
        <v>0</v>
      </c>
      <c r="I663" s="12">
        <f t="shared" si="362"/>
        <v>0</v>
      </c>
      <c r="J663" s="98"/>
      <c r="K663" s="98"/>
      <c r="L663" s="98"/>
      <c r="M663" s="98"/>
      <c r="N663" s="98"/>
      <c r="O663" s="98"/>
      <c r="P663" s="98"/>
      <c r="Q663" s="98"/>
      <c r="R663" s="98"/>
      <c r="S663" s="98"/>
      <c r="T663" s="98"/>
      <c r="U663" s="98"/>
      <c r="V663" s="98"/>
      <c r="W663" s="98"/>
      <c r="X663" s="98"/>
      <c r="Y663" s="98"/>
      <c r="Z663" s="98"/>
      <c r="AA663" s="98"/>
      <c r="AB663" s="98"/>
      <c r="AC663" s="98"/>
      <c r="AD663" s="98"/>
      <c r="AE663" s="98"/>
      <c r="AF663" s="98"/>
      <c r="AG663" s="98"/>
      <c r="AH663" s="98"/>
      <c r="AI663" s="98"/>
      <c r="AJ663" s="98"/>
      <c r="AK663" s="98"/>
      <c r="AL663" s="98"/>
      <c r="AM663" s="98"/>
      <c r="AN663" s="98"/>
      <c r="AO663" s="98"/>
      <c r="AP663" s="98"/>
      <c r="AQ663" s="98"/>
      <c r="AR663" s="98"/>
      <c r="AS663" s="98"/>
      <c r="AT663" s="98"/>
      <c r="AU663" s="98"/>
      <c r="AV663" s="98"/>
      <c r="AW663" s="98"/>
      <c r="AX663" s="98"/>
      <c r="AY663" s="98"/>
      <c r="AZ663" s="98"/>
      <c r="BA663" s="98"/>
      <c r="BB663" s="98"/>
      <c r="BC663" s="98"/>
      <c r="BD663" s="98"/>
      <c r="BE663" s="98"/>
      <c r="BF663" s="98"/>
      <c r="BG663" s="98"/>
    </row>
    <row r="664" spans="1:59" hidden="1">
      <c r="A664" s="78">
        <v>4222</v>
      </c>
      <c r="B664" s="79"/>
      <c r="C664" s="80"/>
      <c r="D664" s="28" t="s">
        <v>111</v>
      </c>
      <c r="E664" s="12">
        <v>0</v>
      </c>
      <c r="F664" s="12">
        <v>0</v>
      </c>
      <c r="G664" s="12">
        <v>0</v>
      </c>
      <c r="H664" s="12">
        <f t="shared" si="361"/>
        <v>0</v>
      </c>
      <c r="I664" s="12">
        <f t="shared" si="362"/>
        <v>0</v>
      </c>
      <c r="J664" s="98"/>
      <c r="K664" s="98"/>
      <c r="L664" s="98"/>
      <c r="M664" s="98"/>
      <c r="N664" s="98"/>
      <c r="O664" s="98"/>
      <c r="P664" s="98"/>
      <c r="Q664" s="98"/>
      <c r="R664" s="98"/>
      <c r="S664" s="98"/>
      <c r="T664" s="98"/>
      <c r="U664" s="98"/>
      <c r="V664" s="98"/>
      <c r="W664" s="98"/>
      <c r="X664" s="98"/>
      <c r="Y664" s="98"/>
      <c r="Z664" s="98"/>
      <c r="AA664" s="98"/>
      <c r="AB664" s="98"/>
      <c r="AC664" s="98"/>
      <c r="AD664" s="98"/>
      <c r="AE664" s="98"/>
      <c r="AF664" s="98"/>
      <c r="AG664" s="98"/>
      <c r="AH664" s="98"/>
      <c r="AI664" s="98"/>
      <c r="AJ664" s="98"/>
      <c r="AK664" s="98"/>
      <c r="AL664" s="98"/>
      <c r="AM664" s="98"/>
      <c r="AN664" s="98"/>
      <c r="AO664" s="98"/>
      <c r="AP664" s="98"/>
      <c r="AQ664" s="98"/>
      <c r="AR664" s="98"/>
      <c r="AS664" s="98"/>
      <c r="AT664" s="98"/>
      <c r="AU664" s="98"/>
      <c r="AV664" s="98"/>
      <c r="AW664" s="98"/>
      <c r="AX664" s="98"/>
      <c r="AY664" s="98"/>
      <c r="AZ664" s="98"/>
      <c r="BA664" s="98"/>
      <c r="BB664" s="98"/>
      <c r="BC664" s="98"/>
      <c r="BD664" s="98"/>
      <c r="BE664" s="98"/>
      <c r="BF664" s="98"/>
      <c r="BG664" s="98"/>
    </row>
    <row r="665" spans="1:59" hidden="1">
      <c r="A665" s="78">
        <v>4223</v>
      </c>
      <c r="B665" s="79"/>
      <c r="C665" s="80"/>
      <c r="D665" s="28" t="s">
        <v>112</v>
      </c>
      <c r="E665" s="12">
        <v>937.5</v>
      </c>
      <c r="F665" s="12">
        <v>0</v>
      </c>
      <c r="G665" s="12">
        <v>0</v>
      </c>
      <c r="H665" s="12">
        <f t="shared" si="361"/>
        <v>0</v>
      </c>
      <c r="I665" s="12">
        <f t="shared" si="362"/>
        <v>0</v>
      </c>
      <c r="J665" s="98"/>
      <c r="K665" s="98"/>
      <c r="L665" s="98"/>
      <c r="M665" s="98"/>
      <c r="N665" s="98"/>
      <c r="O665" s="98"/>
      <c r="P665" s="98"/>
      <c r="Q665" s="98"/>
      <c r="R665" s="98"/>
      <c r="S665" s="98"/>
      <c r="T665" s="98"/>
      <c r="U665" s="98"/>
      <c r="V665" s="98"/>
      <c r="W665" s="98"/>
      <c r="X665" s="98"/>
      <c r="Y665" s="98"/>
      <c r="Z665" s="98"/>
      <c r="AA665" s="98"/>
      <c r="AB665" s="98"/>
      <c r="AC665" s="98"/>
      <c r="AD665" s="98"/>
      <c r="AE665" s="98"/>
      <c r="AF665" s="98"/>
      <c r="AG665" s="98"/>
      <c r="AH665" s="98"/>
      <c r="AI665" s="98"/>
      <c r="AJ665" s="98"/>
      <c r="AK665" s="98"/>
      <c r="AL665" s="98"/>
      <c r="AM665" s="98"/>
      <c r="AN665" s="98"/>
      <c r="AO665" s="98"/>
      <c r="AP665" s="98"/>
      <c r="AQ665" s="98"/>
      <c r="AR665" s="98"/>
      <c r="AS665" s="98"/>
      <c r="AT665" s="98"/>
      <c r="AU665" s="98"/>
      <c r="AV665" s="98"/>
      <c r="AW665" s="98"/>
      <c r="AX665" s="98"/>
      <c r="AY665" s="98"/>
      <c r="AZ665" s="98"/>
      <c r="BA665" s="98"/>
      <c r="BB665" s="98"/>
      <c r="BC665" s="98"/>
      <c r="BD665" s="98"/>
      <c r="BE665" s="98"/>
      <c r="BF665" s="98"/>
      <c r="BG665" s="98"/>
    </row>
    <row r="666" spans="1:59" hidden="1">
      <c r="A666" s="78">
        <v>4226</v>
      </c>
      <c r="B666" s="79"/>
      <c r="C666" s="80"/>
      <c r="D666" s="28" t="s">
        <v>113</v>
      </c>
      <c r="E666" s="12">
        <v>0</v>
      </c>
      <c r="F666" s="12">
        <v>0</v>
      </c>
      <c r="G666" s="12">
        <v>0</v>
      </c>
      <c r="H666" s="12">
        <f t="shared" si="361"/>
        <v>0</v>
      </c>
      <c r="I666" s="12">
        <f t="shared" si="362"/>
        <v>0</v>
      </c>
      <c r="J666" s="98"/>
      <c r="K666" s="98"/>
      <c r="L666" s="98"/>
      <c r="M666" s="98"/>
      <c r="N666" s="98"/>
      <c r="O666" s="98"/>
      <c r="P666" s="98"/>
      <c r="Q666" s="98"/>
      <c r="R666" s="98"/>
      <c r="S666" s="98"/>
      <c r="T666" s="98"/>
      <c r="U666" s="98"/>
      <c r="V666" s="98"/>
      <c r="W666" s="98"/>
      <c r="X666" s="98"/>
      <c r="Y666" s="98"/>
      <c r="Z666" s="98"/>
      <c r="AA666" s="98"/>
      <c r="AB666" s="98"/>
      <c r="AC666" s="98"/>
      <c r="AD666" s="98"/>
      <c r="AE666" s="98"/>
      <c r="AF666" s="98"/>
      <c r="AG666" s="98"/>
      <c r="AH666" s="98"/>
      <c r="AI666" s="98"/>
      <c r="AJ666" s="98"/>
      <c r="AK666" s="98"/>
      <c r="AL666" s="98"/>
      <c r="AM666" s="98"/>
      <c r="AN666" s="98"/>
      <c r="AO666" s="98"/>
      <c r="AP666" s="98"/>
      <c r="AQ666" s="98"/>
      <c r="AR666" s="98"/>
      <c r="AS666" s="98"/>
      <c r="AT666" s="98"/>
      <c r="AU666" s="98"/>
      <c r="AV666" s="98"/>
      <c r="AW666" s="98"/>
      <c r="AX666" s="98"/>
      <c r="AY666" s="98"/>
      <c r="AZ666" s="98"/>
      <c r="BA666" s="98"/>
      <c r="BB666" s="98"/>
      <c r="BC666" s="98"/>
      <c r="BD666" s="98"/>
      <c r="BE666" s="98"/>
      <c r="BF666" s="98"/>
      <c r="BG666" s="98"/>
    </row>
    <row r="667" spans="1:59" ht="24" hidden="1">
      <c r="A667" s="78">
        <v>4227</v>
      </c>
      <c r="B667" s="79"/>
      <c r="C667" s="80"/>
      <c r="D667" s="28" t="s">
        <v>114</v>
      </c>
      <c r="E667" s="12">
        <v>0</v>
      </c>
      <c r="F667" s="12">
        <v>0</v>
      </c>
      <c r="G667" s="12">
        <v>0</v>
      </c>
      <c r="H667" s="12">
        <f t="shared" si="361"/>
        <v>0</v>
      </c>
      <c r="I667" s="12">
        <f t="shared" si="362"/>
        <v>0</v>
      </c>
      <c r="J667" s="98"/>
      <c r="K667" s="106"/>
      <c r="L667" s="98"/>
      <c r="M667" s="98"/>
      <c r="N667" s="98"/>
      <c r="O667" s="98"/>
      <c r="P667" s="98"/>
      <c r="Q667" s="98"/>
      <c r="R667" s="98"/>
      <c r="S667" s="98"/>
      <c r="T667" s="98"/>
      <c r="U667" s="98"/>
      <c r="V667" s="98"/>
      <c r="W667" s="98"/>
      <c r="X667" s="98"/>
      <c r="Y667" s="98"/>
      <c r="Z667" s="98"/>
      <c r="AA667" s="98"/>
      <c r="AB667" s="98"/>
      <c r="AC667" s="98"/>
      <c r="AD667" s="98"/>
      <c r="AE667" s="98"/>
      <c r="AF667" s="98"/>
      <c r="AG667" s="98"/>
      <c r="AH667" s="98"/>
      <c r="AI667" s="98"/>
      <c r="AJ667" s="98"/>
      <c r="AK667" s="98"/>
      <c r="AL667" s="98"/>
      <c r="AM667" s="98"/>
      <c r="AN667" s="98"/>
      <c r="AO667" s="98"/>
      <c r="AP667" s="98"/>
      <c r="AQ667" s="98"/>
      <c r="AR667" s="98"/>
      <c r="AS667" s="98"/>
      <c r="AT667" s="98"/>
      <c r="AU667" s="98"/>
      <c r="AV667" s="98"/>
      <c r="AW667" s="98"/>
      <c r="AX667" s="98"/>
      <c r="AY667" s="98"/>
      <c r="AZ667" s="98"/>
      <c r="BA667" s="98"/>
      <c r="BB667" s="98"/>
      <c r="BC667" s="98"/>
      <c r="BD667" s="98"/>
      <c r="BE667" s="98"/>
      <c r="BF667" s="98"/>
      <c r="BG667" s="98"/>
    </row>
    <row r="668" spans="1:59" ht="15" customHeight="1">
      <c r="A668" s="325" t="s">
        <v>221</v>
      </c>
      <c r="B668" s="325"/>
      <c r="C668" s="325"/>
      <c r="D668" s="71" t="s">
        <v>220</v>
      </c>
      <c r="E668" s="72">
        <f>E670</f>
        <v>2871.55</v>
      </c>
      <c r="F668" s="72">
        <f t="shared" ref="F668:G668" si="363">F670</f>
        <v>2300</v>
      </c>
      <c r="G668" s="72">
        <f t="shared" si="363"/>
        <v>2800</v>
      </c>
      <c r="H668" s="72">
        <f>G668</f>
        <v>2800</v>
      </c>
      <c r="I668" s="72">
        <f>G668</f>
        <v>2800</v>
      </c>
      <c r="J668" s="98"/>
      <c r="K668" s="98"/>
      <c r="L668" s="98"/>
      <c r="M668" s="98"/>
      <c r="N668" s="98"/>
      <c r="O668" s="98"/>
      <c r="P668" s="98"/>
      <c r="Q668" s="98"/>
      <c r="R668" s="98"/>
      <c r="S668" s="98"/>
      <c r="T668" s="98"/>
      <c r="U668" s="98"/>
      <c r="V668" s="98"/>
      <c r="W668" s="98"/>
      <c r="X668" s="98"/>
      <c r="Y668" s="98"/>
      <c r="Z668" s="98"/>
      <c r="AA668" s="98"/>
      <c r="AB668" s="98"/>
      <c r="AC668" s="98"/>
      <c r="AD668" s="98"/>
      <c r="AE668" s="98"/>
      <c r="AF668" s="98"/>
      <c r="AG668" s="98"/>
      <c r="AH668" s="98"/>
      <c r="AI668" s="98"/>
      <c r="AJ668" s="98"/>
      <c r="AK668" s="98"/>
      <c r="AL668" s="98"/>
      <c r="AM668" s="98"/>
      <c r="AN668" s="98"/>
      <c r="AO668" s="98"/>
      <c r="AP668" s="98"/>
      <c r="AQ668" s="98"/>
      <c r="AR668" s="98"/>
      <c r="AS668" s="98"/>
      <c r="AT668" s="98"/>
      <c r="AU668" s="98"/>
      <c r="AV668" s="98"/>
      <c r="AW668" s="98"/>
      <c r="AX668" s="98"/>
      <c r="AY668" s="98"/>
      <c r="AZ668" s="98"/>
      <c r="BA668" s="98"/>
      <c r="BB668" s="98"/>
      <c r="BC668" s="98"/>
      <c r="BD668" s="98"/>
      <c r="BE668" s="98"/>
      <c r="BF668" s="98"/>
      <c r="BG668" s="98"/>
    </row>
    <row r="669" spans="1:59" ht="15" customHeight="1">
      <c r="A669" s="324" t="s">
        <v>182</v>
      </c>
      <c r="B669" s="324"/>
      <c r="C669" s="324"/>
      <c r="D669" s="55" t="s">
        <v>41</v>
      </c>
      <c r="E669" s="14">
        <f>E670</f>
        <v>2871.55</v>
      </c>
      <c r="F669" s="14">
        <f t="shared" ref="F669:G670" si="364">F670</f>
        <v>2300</v>
      </c>
      <c r="G669" s="14">
        <f t="shared" si="364"/>
        <v>2800</v>
      </c>
      <c r="H669" s="14">
        <f t="shared" ref="H669:H680" si="365">G669</f>
        <v>2800</v>
      </c>
      <c r="I669" s="14">
        <f t="shared" ref="I669:I680" si="366">G669</f>
        <v>2800</v>
      </c>
      <c r="J669" s="98"/>
      <c r="K669" s="98"/>
      <c r="L669" s="98"/>
      <c r="M669" s="98"/>
      <c r="N669" s="98"/>
      <c r="O669" s="98"/>
      <c r="P669" s="98"/>
      <c r="Q669" s="98"/>
      <c r="R669" s="98"/>
      <c r="S669" s="98"/>
      <c r="T669" s="98"/>
      <c r="U669" s="98"/>
      <c r="V669" s="98"/>
      <c r="W669" s="98"/>
      <c r="X669" s="98"/>
      <c r="Y669" s="98"/>
      <c r="Z669" s="98"/>
      <c r="AA669" s="98"/>
      <c r="AB669" s="98"/>
      <c r="AC669" s="98"/>
      <c r="AD669" s="98"/>
      <c r="AE669" s="98"/>
      <c r="AF669" s="98"/>
      <c r="AG669" s="98"/>
      <c r="AH669" s="98"/>
      <c r="AI669" s="98"/>
      <c r="AJ669" s="98"/>
      <c r="AK669" s="98"/>
      <c r="AL669" s="98"/>
      <c r="AM669" s="98"/>
      <c r="AN669" s="98"/>
      <c r="AO669" s="98"/>
      <c r="AP669" s="98"/>
      <c r="AQ669" s="98"/>
      <c r="AR669" s="98"/>
      <c r="AS669" s="98"/>
      <c r="AT669" s="98"/>
      <c r="AU669" s="98"/>
      <c r="AV669" s="98"/>
      <c r="AW669" s="98"/>
      <c r="AX669" s="98"/>
      <c r="AY669" s="98"/>
      <c r="AZ669" s="98"/>
      <c r="BA669" s="98"/>
      <c r="BB669" s="98"/>
      <c r="BC669" s="98"/>
      <c r="BD669" s="98"/>
      <c r="BE669" s="98"/>
      <c r="BF669" s="98"/>
      <c r="BG669" s="98"/>
    </row>
    <row r="670" spans="1:59">
      <c r="A670" s="73">
        <v>3</v>
      </c>
      <c r="B670" s="74"/>
      <c r="C670" s="75"/>
      <c r="D670" s="56" t="s">
        <v>51</v>
      </c>
      <c r="E670" s="6">
        <f>E671</f>
        <v>2871.55</v>
      </c>
      <c r="F670" s="6">
        <f t="shared" si="364"/>
        <v>2300</v>
      </c>
      <c r="G670" s="6">
        <f t="shared" si="364"/>
        <v>2800</v>
      </c>
      <c r="H670" s="6">
        <f t="shared" si="365"/>
        <v>2800</v>
      </c>
      <c r="I670" s="6">
        <f t="shared" si="366"/>
        <v>2800</v>
      </c>
      <c r="J670" s="98"/>
      <c r="K670" s="98"/>
      <c r="L670" s="98"/>
      <c r="M670" s="98"/>
      <c r="N670" s="98"/>
      <c r="O670" s="98"/>
      <c r="P670" s="98"/>
      <c r="Q670" s="98"/>
      <c r="R670" s="98"/>
      <c r="S670" s="98"/>
      <c r="T670" s="98"/>
      <c r="U670" s="98"/>
      <c r="V670" s="98"/>
      <c r="W670" s="98"/>
      <c r="X670" s="98"/>
      <c r="Y670" s="98"/>
      <c r="Z670" s="98"/>
      <c r="AA670" s="98"/>
      <c r="AB670" s="98"/>
      <c r="AC670" s="98"/>
      <c r="AD670" s="98"/>
      <c r="AE670" s="98"/>
      <c r="AF670" s="98"/>
      <c r="AG670" s="98"/>
      <c r="AH670" s="98"/>
      <c r="AI670" s="98"/>
      <c r="AJ670" s="98"/>
      <c r="AK670" s="98"/>
      <c r="AL670" s="98"/>
      <c r="AM670" s="98"/>
      <c r="AN670" s="98"/>
      <c r="AO670" s="98"/>
      <c r="AP670" s="98"/>
      <c r="AQ670" s="98"/>
      <c r="AR670" s="98"/>
      <c r="AS670" s="98"/>
      <c r="AT670" s="98"/>
      <c r="AU670" s="98"/>
      <c r="AV670" s="98"/>
      <c r="AW670" s="98"/>
      <c r="AX670" s="98"/>
      <c r="AY670" s="98"/>
      <c r="AZ670" s="98"/>
      <c r="BA670" s="98"/>
      <c r="BB670" s="98"/>
      <c r="BC670" s="98"/>
      <c r="BD670" s="98"/>
      <c r="BE670" s="98"/>
      <c r="BF670" s="98"/>
      <c r="BG670" s="98"/>
    </row>
    <row r="671" spans="1:59" s="98" customFormat="1">
      <c r="A671" s="273">
        <v>32</v>
      </c>
      <c r="B671" s="274"/>
      <c r="C671" s="275"/>
      <c r="D671" s="237" t="s">
        <v>61</v>
      </c>
      <c r="E671" s="221">
        <f>E672+E675+E678</f>
        <v>2871.55</v>
      </c>
      <c r="F671" s="221">
        <f t="shared" ref="F671:G671" si="367">F672+F675+F678</f>
        <v>2300</v>
      </c>
      <c r="G671" s="221">
        <f t="shared" si="367"/>
        <v>2800</v>
      </c>
      <c r="H671" s="221">
        <f t="shared" si="365"/>
        <v>2800</v>
      </c>
      <c r="I671" s="221">
        <f t="shared" si="366"/>
        <v>2800</v>
      </c>
    </row>
    <row r="672" spans="1:59" hidden="1">
      <c r="A672" s="33">
        <v>321</v>
      </c>
      <c r="B672" s="76"/>
      <c r="C672" s="77"/>
      <c r="D672" s="34" t="s">
        <v>62</v>
      </c>
      <c r="E672" s="10">
        <f>SUM(E673:E674)</f>
        <v>1041.8500000000001</v>
      </c>
      <c r="F672" s="10">
        <f t="shared" ref="F672:G672" si="368">SUM(F673:F674)</f>
        <v>400</v>
      </c>
      <c r="G672" s="10">
        <f t="shared" si="368"/>
        <v>400</v>
      </c>
      <c r="H672" s="10">
        <f t="shared" si="365"/>
        <v>400</v>
      </c>
      <c r="I672" s="10">
        <f t="shared" si="366"/>
        <v>400</v>
      </c>
      <c r="J672" s="98"/>
      <c r="K672" s="98"/>
      <c r="L672" s="98"/>
      <c r="M672" s="98"/>
      <c r="N672" s="98"/>
      <c r="O672" s="98"/>
      <c r="P672" s="98"/>
      <c r="Q672" s="98"/>
      <c r="R672" s="98"/>
      <c r="S672" s="98"/>
      <c r="T672" s="98"/>
      <c r="U672" s="98"/>
      <c r="V672" s="98"/>
      <c r="W672" s="98"/>
      <c r="X672" s="98"/>
      <c r="Y672" s="98"/>
      <c r="Z672" s="98"/>
      <c r="AA672" s="98"/>
      <c r="AB672" s="98"/>
      <c r="AC672" s="98"/>
      <c r="AD672" s="98"/>
      <c r="AE672" s="98"/>
      <c r="AF672" s="98"/>
      <c r="AG672" s="98"/>
      <c r="AH672" s="98"/>
      <c r="AI672" s="98"/>
      <c r="AJ672" s="98"/>
      <c r="AK672" s="98"/>
      <c r="AL672" s="98"/>
      <c r="AM672" s="98"/>
      <c r="AN672" s="98"/>
      <c r="AO672" s="98"/>
      <c r="AP672" s="98"/>
      <c r="AQ672" s="98"/>
      <c r="AR672" s="98"/>
      <c r="AS672" s="98"/>
      <c r="AT672" s="98"/>
      <c r="AU672" s="98"/>
      <c r="AV672" s="98"/>
      <c r="AW672" s="98"/>
      <c r="AX672" s="98"/>
      <c r="AY672" s="98"/>
      <c r="AZ672" s="98"/>
      <c r="BA672" s="98"/>
      <c r="BB672" s="98"/>
      <c r="BC672" s="98"/>
      <c r="BD672" s="98"/>
      <c r="BE672" s="98"/>
      <c r="BF672" s="98"/>
      <c r="BG672" s="98"/>
    </row>
    <row r="673" spans="1:59" hidden="1">
      <c r="A673" s="78">
        <v>3211</v>
      </c>
      <c r="B673" s="79"/>
      <c r="C673" s="80"/>
      <c r="D673" s="35" t="s">
        <v>63</v>
      </c>
      <c r="E673" s="12">
        <v>98.28</v>
      </c>
      <c r="F673" s="12">
        <v>300</v>
      </c>
      <c r="G673" s="12">
        <v>300</v>
      </c>
      <c r="H673" s="12">
        <f t="shared" si="365"/>
        <v>300</v>
      </c>
      <c r="I673" s="12">
        <f t="shared" si="366"/>
        <v>300</v>
      </c>
      <c r="J673" s="98"/>
      <c r="K673" s="98"/>
      <c r="L673" s="98"/>
      <c r="M673" s="98"/>
      <c r="N673" s="98"/>
      <c r="O673" s="98"/>
      <c r="P673" s="98"/>
      <c r="Q673" s="98"/>
      <c r="R673" s="98"/>
      <c r="S673" s="98"/>
      <c r="T673" s="98"/>
      <c r="U673" s="98"/>
      <c r="V673" s="98"/>
      <c r="W673" s="98"/>
      <c r="X673" s="98"/>
      <c r="Y673" s="98"/>
      <c r="Z673" s="98"/>
      <c r="AA673" s="98"/>
      <c r="AB673" s="98"/>
      <c r="AC673" s="98"/>
      <c r="AD673" s="98"/>
      <c r="AE673" s="98"/>
      <c r="AF673" s="98"/>
      <c r="AG673" s="98"/>
      <c r="AH673" s="98"/>
      <c r="AI673" s="98"/>
      <c r="AJ673" s="98"/>
      <c r="AK673" s="98"/>
      <c r="AL673" s="98"/>
      <c r="AM673" s="98"/>
      <c r="AN673" s="98"/>
      <c r="AO673" s="98"/>
      <c r="AP673" s="98"/>
      <c r="AQ673" s="98"/>
      <c r="AR673" s="98"/>
      <c r="AS673" s="98"/>
      <c r="AT673" s="98"/>
      <c r="AU673" s="98"/>
      <c r="AV673" s="98"/>
      <c r="AW673" s="98"/>
      <c r="AX673" s="98"/>
      <c r="AY673" s="98"/>
      <c r="AZ673" s="98"/>
      <c r="BA673" s="98"/>
      <c r="BB673" s="98"/>
      <c r="BC673" s="98"/>
      <c r="BD673" s="98"/>
      <c r="BE673" s="98"/>
      <c r="BF673" s="98"/>
      <c r="BG673" s="98"/>
    </row>
    <row r="674" spans="1:59" hidden="1">
      <c r="A674" s="78">
        <v>3213</v>
      </c>
      <c r="B674" s="79"/>
      <c r="C674" s="80"/>
      <c r="D674" s="35" t="s">
        <v>65</v>
      </c>
      <c r="E674" s="12">
        <v>943.57</v>
      </c>
      <c r="F674" s="12">
        <v>100</v>
      </c>
      <c r="G674" s="12">
        <v>100</v>
      </c>
      <c r="H674" s="12">
        <f t="shared" si="365"/>
        <v>100</v>
      </c>
      <c r="I674" s="12">
        <f t="shared" si="366"/>
        <v>100</v>
      </c>
      <c r="J674" s="98"/>
      <c r="K674" s="98"/>
      <c r="L674" s="98"/>
      <c r="M674" s="98"/>
      <c r="N674" s="98"/>
      <c r="O674" s="98"/>
      <c r="P674" s="98"/>
      <c r="Q674" s="98"/>
      <c r="R674" s="98"/>
      <c r="S674" s="98"/>
      <c r="T674" s="98"/>
      <c r="U674" s="98"/>
      <c r="V674" s="98"/>
      <c r="W674" s="98"/>
      <c r="X674" s="98"/>
      <c r="Y674" s="98"/>
      <c r="Z674" s="98"/>
      <c r="AA674" s="98"/>
      <c r="AB674" s="98"/>
      <c r="AC674" s="98"/>
      <c r="AD674" s="98"/>
      <c r="AE674" s="98"/>
      <c r="AF674" s="98"/>
      <c r="AG674" s="98"/>
      <c r="AH674" s="98"/>
      <c r="AI674" s="98"/>
      <c r="AJ674" s="98"/>
      <c r="AK674" s="98"/>
      <c r="AL674" s="98"/>
      <c r="AM674" s="98"/>
      <c r="AN674" s="98"/>
      <c r="AO674" s="98"/>
      <c r="AP674" s="98"/>
      <c r="AQ674" s="98"/>
      <c r="AR674" s="98"/>
      <c r="AS674" s="98"/>
      <c r="AT674" s="98"/>
      <c r="AU674" s="98"/>
      <c r="AV674" s="98"/>
      <c r="AW674" s="98"/>
      <c r="AX674" s="98"/>
      <c r="AY674" s="98"/>
      <c r="AZ674" s="98"/>
      <c r="BA674" s="98"/>
      <c r="BB674" s="98"/>
      <c r="BC674" s="98"/>
      <c r="BD674" s="98"/>
      <c r="BE674" s="98"/>
      <c r="BF674" s="98"/>
      <c r="BG674" s="98"/>
    </row>
    <row r="675" spans="1:59" hidden="1">
      <c r="A675" s="33">
        <v>323</v>
      </c>
      <c r="B675" s="76"/>
      <c r="C675" s="77"/>
      <c r="D675" s="34" t="s">
        <v>74</v>
      </c>
      <c r="E675" s="10">
        <f>SUM(E676:E677)</f>
        <v>389.58</v>
      </c>
      <c r="F675" s="10">
        <f t="shared" ref="F675:G675" si="369">SUM(F676:F677)</f>
        <v>400</v>
      </c>
      <c r="G675" s="10">
        <f t="shared" si="369"/>
        <v>400</v>
      </c>
      <c r="H675" s="10">
        <f t="shared" si="365"/>
        <v>400</v>
      </c>
      <c r="I675" s="10">
        <f t="shared" si="366"/>
        <v>400</v>
      </c>
      <c r="J675" s="98"/>
      <c r="K675" s="98"/>
      <c r="L675" s="98"/>
      <c r="M675" s="98"/>
      <c r="N675" s="98"/>
      <c r="O675" s="98"/>
      <c r="P675" s="98"/>
      <c r="Q675" s="98"/>
      <c r="R675" s="98"/>
      <c r="S675" s="98"/>
      <c r="T675" s="98"/>
      <c r="U675" s="98"/>
      <c r="V675" s="98"/>
      <c r="W675" s="98"/>
      <c r="X675" s="98"/>
      <c r="Y675" s="98"/>
      <c r="Z675" s="98"/>
      <c r="AA675" s="98"/>
      <c r="AB675" s="98"/>
      <c r="AC675" s="98"/>
      <c r="AD675" s="98"/>
      <c r="AE675" s="98"/>
      <c r="AF675" s="98"/>
      <c r="AG675" s="98"/>
      <c r="AH675" s="98"/>
      <c r="AI675" s="98"/>
      <c r="AJ675" s="98"/>
      <c r="AK675" s="98"/>
      <c r="AL675" s="98"/>
      <c r="AM675" s="98"/>
      <c r="AN675" s="98"/>
      <c r="AO675" s="98"/>
      <c r="AP675" s="98"/>
      <c r="AQ675" s="98"/>
      <c r="AR675" s="98"/>
      <c r="AS675" s="98"/>
      <c r="AT675" s="98"/>
      <c r="AU675" s="98"/>
      <c r="AV675" s="98"/>
      <c r="AW675" s="98"/>
      <c r="AX675" s="98"/>
      <c r="AY675" s="98"/>
      <c r="AZ675" s="98"/>
      <c r="BA675" s="98"/>
      <c r="BB675" s="98"/>
      <c r="BC675" s="98"/>
      <c r="BD675" s="98"/>
      <c r="BE675" s="98"/>
      <c r="BF675" s="98"/>
      <c r="BG675" s="98"/>
    </row>
    <row r="676" spans="1:59" hidden="1">
      <c r="A676" s="78">
        <v>3231</v>
      </c>
      <c r="B676" s="79"/>
      <c r="C676" s="80"/>
      <c r="D676" s="35" t="s">
        <v>75</v>
      </c>
      <c r="E676" s="12">
        <v>0</v>
      </c>
      <c r="F676" s="12">
        <v>0</v>
      </c>
      <c r="G676" s="12">
        <v>0</v>
      </c>
      <c r="H676" s="12">
        <f t="shared" si="365"/>
        <v>0</v>
      </c>
      <c r="I676" s="12">
        <f t="shared" si="366"/>
        <v>0</v>
      </c>
      <c r="J676" s="98"/>
      <c r="K676" s="98"/>
      <c r="L676" s="98"/>
      <c r="M676" s="98"/>
      <c r="N676" s="98"/>
      <c r="O676" s="98"/>
      <c r="P676" s="98"/>
      <c r="Q676" s="98"/>
      <c r="R676" s="98"/>
      <c r="S676" s="98"/>
      <c r="T676" s="98"/>
      <c r="U676" s="98"/>
      <c r="V676" s="98"/>
      <c r="W676" s="98"/>
      <c r="X676" s="98"/>
      <c r="Y676" s="98"/>
      <c r="Z676" s="98"/>
      <c r="AA676" s="98"/>
      <c r="AB676" s="98"/>
      <c r="AC676" s="98"/>
      <c r="AD676" s="98"/>
      <c r="AE676" s="98"/>
      <c r="AF676" s="98"/>
      <c r="AG676" s="98"/>
      <c r="AH676" s="98"/>
      <c r="AI676" s="98"/>
      <c r="AJ676" s="98"/>
      <c r="AK676" s="98"/>
      <c r="AL676" s="98"/>
      <c r="AM676" s="98"/>
      <c r="AN676" s="98"/>
      <c r="AO676" s="98"/>
      <c r="AP676" s="98"/>
      <c r="AQ676" s="98"/>
      <c r="AR676" s="98"/>
      <c r="AS676" s="98"/>
      <c r="AT676" s="98"/>
      <c r="AU676" s="98"/>
      <c r="AV676" s="98"/>
      <c r="AW676" s="98"/>
      <c r="AX676" s="98"/>
      <c r="AY676" s="98"/>
      <c r="AZ676" s="98"/>
      <c r="BA676" s="98"/>
      <c r="BB676" s="98"/>
      <c r="BC676" s="98"/>
      <c r="BD676" s="98"/>
      <c r="BE676" s="98"/>
      <c r="BF676" s="98"/>
      <c r="BG676" s="98"/>
    </row>
    <row r="677" spans="1:59" hidden="1">
      <c r="A677" s="78">
        <v>3237</v>
      </c>
      <c r="B677" s="79"/>
      <c r="C677" s="80"/>
      <c r="D677" s="35" t="s">
        <v>81</v>
      </c>
      <c r="E677" s="12">
        <v>389.58</v>
      </c>
      <c r="F677" s="12">
        <v>400</v>
      </c>
      <c r="G677" s="12">
        <v>400</v>
      </c>
      <c r="H677" s="12">
        <f t="shared" si="365"/>
        <v>400</v>
      </c>
      <c r="I677" s="12">
        <f t="shared" si="366"/>
        <v>400</v>
      </c>
      <c r="J677" s="98"/>
      <c r="K677" s="98"/>
      <c r="L677" s="98"/>
      <c r="M677" s="98"/>
      <c r="N677" s="98"/>
      <c r="O677" s="98"/>
      <c r="P677" s="98"/>
      <c r="Q677" s="98"/>
      <c r="R677" s="98"/>
      <c r="S677" s="98"/>
      <c r="T677" s="98"/>
      <c r="U677" s="98"/>
      <c r="V677" s="98"/>
      <c r="W677" s="98"/>
      <c r="X677" s="98"/>
      <c r="Y677" s="98"/>
      <c r="Z677" s="98"/>
      <c r="AA677" s="98"/>
      <c r="AB677" s="98"/>
      <c r="AC677" s="98"/>
      <c r="AD677" s="98"/>
      <c r="AE677" s="98"/>
      <c r="AF677" s="98"/>
      <c r="AG677" s="98"/>
      <c r="AH677" s="98"/>
      <c r="AI677" s="98"/>
      <c r="AJ677" s="98"/>
      <c r="AK677" s="98"/>
      <c r="AL677" s="98"/>
      <c r="AM677" s="98"/>
      <c r="AN677" s="98"/>
      <c r="AO677" s="98"/>
      <c r="AP677" s="98"/>
      <c r="AQ677" s="98"/>
      <c r="AR677" s="98"/>
      <c r="AS677" s="98"/>
      <c r="AT677" s="98"/>
      <c r="AU677" s="98"/>
      <c r="AV677" s="98"/>
      <c r="AW677" s="98"/>
      <c r="AX677" s="98"/>
      <c r="AY677" s="98"/>
      <c r="AZ677" s="98"/>
      <c r="BA677" s="98"/>
      <c r="BB677" s="98"/>
      <c r="BC677" s="98"/>
      <c r="BD677" s="98"/>
      <c r="BE677" s="98"/>
      <c r="BF677" s="98"/>
      <c r="BG677" s="98"/>
    </row>
    <row r="678" spans="1:59" ht="25.5" hidden="1">
      <c r="A678" s="33">
        <v>329</v>
      </c>
      <c r="B678" s="76"/>
      <c r="C678" s="77"/>
      <c r="D678" s="34" t="s">
        <v>84</v>
      </c>
      <c r="E678" s="10">
        <f>SUM(E679:E680)</f>
        <v>1440.12</v>
      </c>
      <c r="F678" s="10">
        <f t="shared" ref="F678:G678" si="370">SUM(F679:F680)</f>
        <v>1500</v>
      </c>
      <c r="G678" s="10">
        <f t="shared" si="370"/>
        <v>2000</v>
      </c>
      <c r="H678" s="10">
        <f t="shared" si="365"/>
        <v>2000</v>
      </c>
      <c r="I678" s="10">
        <f t="shared" si="366"/>
        <v>2000</v>
      </c>
      <c r="J678" s="98"/>
      <c r="K678" s="98"/>
      <c r="L678" s="98"/>
      <c r="M678" s="98"/>
      <c r="N678" s="98"/>
      <c r="O678" s="98"/>
      <c r="P678" s="98"/>
      <c r="Q678" s="98"/>
      <c r="R678" s="98"/>
      <c r="S678" s="98"/>
      <c r="T678" s="98"/>
      <c r="U678" s="98"/>
      <c r="V678" s="98"/>
      <c r="W678" s="98"/>
      <c r="X678" s="98"/>
      <c r="Y678" s="98"/>
      <c r="Z678" s="98"/>
      <c r="AA678" s="98"/>
      <c r="AB678" s="98"/>
      <c r="AC678" s="98"/>
      <c r="AD678" s="98"/>
      <c r="AE678" s="98"/>
      <c r="AF678" s="98"/>
      <c r="AG678" s="98"/>
      <c r="AH678" s="98"/>
      <c r="AI678" s="98"/>
      <c r="AJ678" s="98"/>
      <c r="AK678" s="98"/>
      <c r="AL678" s="98"/>
      <c r="AM678" s="98"/>
      <c r="AN678" s="98"/>
      <c r="AO678" s="98"/>
      <c r="AP678" s="98"/>
      <c r="AQ678" s="98"/>
      <c r="AR678" s="98"/>
      <c r="AS678" s="98"/>
      <c r="AT678" s="98"/>
      <c r="AU678" s="98"/>
      <c r="AV678" s="98"/>
      <c r="AW678" s="98"/>
      <c r="AX678" s="98"/>
      <c r="AY678" s="98"/>
      <c r="AZ678" s="98"/>
      <c r="BA678" s="98"/>
      <c r="BB678" s="98"/>
      <c r="BC678" s="98"/>
      <c r="BD678" s="98"/>
      <c r="BE678" s="98"/>
      <c r="BF678" s="98"/>
      <c r="BG678" s="98"/>
    </row>
    <row r="679" spans="1:59" ht="25.5" hidden="1">
      <c r="A679" s="78">
        <v>3291</v>
      </c>
      <c r="B679" s="79"/>
      <c r="C679" s="80"/>
      <c r="D679" s="35" t="s">
        <v>97</v>
      </c>
      <c r="E679" s="12">
        <v>0</v>
      </c>
      <c r="F679" s="12">
        <v>0</v>
      </c>
      <c r="G679" s="12">
        <v>0</v>
      </c>
      <c r="H679" s="12">
        <f t="shared" si="365"/>
        <v>0</v>
      </c>
      <c r="I679" s="12">
        <f t="shared" si="366"/>
        <v>0</v>
      </c>
      <c r="J679" s="98"/>
      <c r="K679" s="98"/>
      <c r="L679" s="98"/>
      <c r="M679" s="98"/>
      <c r="N679" s="98"/>
      <c r="O679" s="98"/>
      <c r="P679" s="98"/>
      <c r="Q679" s="98"/>
      <c r="R679" s="98"/>
      <c r="S679" s="98"/>
      <c r="T679" s="98"/>
      <c r="U679" s="98"/>
      <c r="V679" s="98"/>
      <c r="W679" s="98"/>
      <c r="X679" s="98"/>
      <c r="Y679" s="98"/>
      <c r="Z679" s="98"/>
      <c r="AA679" s="98"/>
      <c r="AB679" s="98"/>
      <c r="AC679" s="98"/>
      <c r="AD679" s="98"/>
      <c r="AE679" s="98"/>
      <c r="AF679" s="98"/>
      <c r="AG679" s="98"/>
      <c r="AH679" s="98"/>
      <c r="AI679" s="98"/>
      <c r="AJ679" s="98"/>
      <c r="AK679" s="98"/>
      <c r="AL679" s="98"/>
      <c r="AM679" s="98"/>
      <c r="AN679" s="98"/>
      <c r="AO679" s="98"/>
      <c r="AP679" s="98"/>
      <c r="AQ679" s="98"/>
      <c r="AR679" s="98"/>
      <c r="AS679" s="98"/>
      <c r="AT679" s="98"/>
      <c r="AU679" s="98"/>
      <c r="AV679" s="98"/>
      <c r="AW679" s="98"/>
      <c r="AX679" s="98"/>
      <c r="AY679" s="98"/>
      <c r="AZ679" s="98"/>
      <c r="BA679" s="98"/>
      <c r="BB679" s="98"/>
      <c r="BC679" s="98"/>
      <c r="BD679" s="98"/>
      <c r="BE679" s="98"/>
      <c r="BF679" s="98"/>
      <c r="BG679" s="98"/>
    </row>
    <row r="680" spans="1:59" ht="25.5" hidden="1">
      <c r="A680" s="78">
        <v>3299</v>
      </c>
      <c r="B680" s="79"/>
      <c r="C680" s="80"/>
      <c r="D680" s="35" t="s">
        <v>84</v>
      </c>
      <c r="E680" s="12">
        <v>1440.12</v>
      </c>
      <c r="F680" s="12">
        <v>1500</v>
      </c>
      <c r="G680" s="12">
        <v>2000</v>
      </c>
      <c r="H680" s="12">
        <f t="shared" si="365"/>
        <v>2000</v>
      </c>
      <c r="I680" s="12">
        <f t="shared" si="366"/>
        <v>2000</v>
      </c>
      <c r="J680" s="98"/>
      <c r="K680" s="98"/>
      <c r="L680" s="98"/>
      <c r="M680" s="98"/>
      <c r="N680" s="98"/>
      <c r="O680" s="98"/>
      <c r="P680" s="98"/>
      <c r="Q680" s="98"/>
      <c r="R680" s="98"/>
      <c r="S680" s="98"/>
      <c r="T680" s="98"/>
      <c r="U680" s="98"/>
      <c r="V680" s="98"/>
      <c r="W680" s="98"/>
      <c r="X680" s="98"/>
      <c r="Y680" s="98"/>
      <c r="Z680" s="98"/>
      <c r="AA680" s="98"/>
      <c r="AB680" s="98"/>
      <c r="AC680" s="98"/>
      <c r="AD680" s="98"/>
      <c r="AE680" s="98"/>
      <c r="AF680" s="98"/>
      <c r="AG680" s="98"/>
      <c r="AH680" s="98"/>
      <c r="AI680" s="98"/>
      <c r="AJ680" s="98"/>
      <c r="AK680" s="98"/>
      <c r="AL680" s="98"/>
      <c r="AM680" s="98"/>
      <c r="AN680" s="98"/>
      <c r="AO680" s="98"/>
      <c r="AP680" s="98"/>
      <c r="AQ680" s="98"/>
      <c r="AR680" s="98"/>
      <c r="AS680" s="98"/>
      <c r="AT680" s="98"/>
      <c r="AU680" s="98"/>
      <c r="AV680" s="98"/>
      <c r="AW680" s="98"/>
      <c r="AX680" s="98"/>
      <c r="AY680" s="98"/>
      <c r="AZ680" s="98"/>
      <c r="BA680" s="98"/>
      <c r="BB680" s="98"/>
      <c r="BC680" s="98"/>
      <c r="BD680" s="98"/>
      <c r="BE680" s="98"/>
      <c r="BF680" s="98"/>
      <c r="BG680" s="98"/>
    </row>
    <row r="681" spans="1:59" ht="38.25">
      <c r="A681" s="325" t="s">
        <v>288</v>
      </c>
      <c r="B681" s="325"/>
      <c r="C681" s="325"/>
      <c r="D681" s="71" t="s">
        <v>289</v>
      </c>
      <c r="E681" s="72">
        <f>E683</f>
        <v>1626.78</v>
      </c>
      <c r="F681" s="72">
        <f t="shared" ref="F681:I681" si="371">F683</f>
        <v>1700</v>
      </c>
      <c r="G681" s="72">
        <f t="shared" si="371"/>
        <v>1700</v>
      </c>
      <c r="H681" s="72">
        <f t="shared" si="371"/>
        <v>1700</v>
      </c>
      <c r="I681" s="72">
        <f t="shared" si="371"/>
        <v>1700</v>
      </c>
      <c r="J681" s="98"/>
      <c r="K681" s="98"/>
      <c r="L681" s="98"/>
      <c r="M681" s="98"/>
      <c r="N681" s="98"/>
      <c r="O681" s="98"/>
      <c r="P681" s="98"/>
      <c r="Q681" s="98"/>
      <c r="R681" s="98"/>
      <c r="S681" s="98"/>
      <c r="T681" s="98"/>
      <c r="U681" s="98"/>
      <c r="V681" s="98"/>
      <c r="W681" s="98"/>
      <c r="X681" s="98"/>
      <c r="Y681" s="98"/>
      <c r="Z681" s="98"/>
      <c r="AA681" s="98"/>
      <c r="AB681" s="98"/>
      <c r="AC681" s="98"/>
      <c r="AD681" s="98"/>
      <c r="AE681" s="98"/>
      <c r="AF681" s="98"/>
      <c r="AG681" s="98"/>
      <c r="AH681" s="98"/>
      <c r="AI681" s="98"/>
      <c r="AJ681" s="98"/>
      <c r="AK681" s="98"/>
      <c r="AL681" s="98"/>
      <c r="AM681" s="98"/>
      <c r="AN681" s="98"/>
      <c r="AO681" s="98"/>
      <c r="AP681" s="98"/>
      <c r="AQ681" s="98"/>
      <c r="AR681" s="98"/>
      <c r="AS681" s="98"/>
      <c r="AT681" s="98"/>
      <c r="AU681" s="98"/>
      <c r="AV681" s="98"/>
      <c r="AW681" s="98"/>
      <c r="AX681" s="98"/>
      <c r="AY681" s="98"/>
      <c r="AZ681" s="98"/>
      <c r="BA681" s="98"/>
      <c r="BB681" s="98"/>
      <c r="BC681" s="98"/>
      <c r="BD681" s="98"/>
      <c r="BE681" s="98"/>
      <c r="BF681" s="98"/>
      <c r="BG681" s="98"/>
    </row>
    <row r="682" spans="1:59">
      <c r="A682" s="324" t="s">
        <v>181</v>
      </c>
      <c r="B682" s="324"/>
      <c r="C682" s="324"/>
      <c r="D682" s="55" t="s">
        <v>24</v>
      </c>
      <c r="E682" s="14">
        <f>E683</f>
        <v>1626.78</v>
      </c>
      <c r="F682" s="14">
        <f t="shared" ref="F682:G682" si="372">F683</f>
        <v>1700</v>
      </c>
      <c r="G682" s="14">
        <f t="shared" si="372"/>
        <v>1700</v>
      </c>
      <c r="H682" s="14">
        <f t="shared" ref="H682" si="373">G682</f>
        <v>1700</v>
      </c>
      <c r="I682" s="14">
        <f t="shared" ref="I682" si="374">G682</f>
        <v>1700</v>
      </c>
      <c r="J682" s="102"/>
      <c r="K682" s="102"/>
      <c r="L682" s="102"/>
      <c r="M682" s="102"/>
      <c r="N682" s="102"/>
      <c r="O682" s="102"/>
      <c r="P682" s="102"/>
      <c r="Q682" s="102"/>
      <c r="R682" s="102"/>
      <c r="S682" s="102"/>
      <c r="T682" s="102"/>
      <c r="U682" s="102"/>
      <c r="V682" s="102"/>
      <c r="W682" s="102"/>
      <c r="X682" s="102"/>
      <c r="Y682" s="102"/>
      <c r="Z682" s="102"/>
      <c r="AA682" s="102"/>
      <c r="AB682" s="102"/>
      <c r="AC682" s="102"/>
      <c r="AD682" s="102"/>
      <c r="AE682" s="102"/>
      <c r="AF682" s="102"/>
      <c r="AG682" s="102"/>
      <c r="AH682" s="102"/>
      <c r="AI682" s="102"/>
      <c r="AJ682" s="102"/>
      <c r="AK682" s="102"/>
      <c r="AL682" s="102"/>
      <c r="AM682" s="102"/>
      <c r="AN682" s="102"/>
      <c r="AO682" s="102"/>
      <c r="AP682" s="102"/>
      <c r="AQ682" s="102"/>
      <c r="AR682" s="102"/>
      <c r="AS682" s="102"/>
      <c r="AT682" s="102"/>
      <c r="AU682" s="102"/>
      <c r="AV682" s="102"/>
      <c r="AW682" s="102"/>
      <c r="AX682" s="102"/>
      <c r="AY682" s="102"/>
      <c r="AZ682" s="102"/>
      <c r="BA682" s="102"/>
      <c r="BB682" s="102"/>
      <c r="BC682" s="102"/>
      <c r="BD682" s="102"/>
      <c r="BE682" s="102"/>
      <c r="BF682" s="102"/>
      <c r="BG682" s="102"/>
    </row>
    <row r="683" spans="1:59" ht="15" customHeight="1">
      <c r="A683" s="73">
        <v>3</v>
      </c>
      <c r="B683" s="74"/>
      <c r="C683" s="75"/>
      <c r="D683" s="56" t="s">
        <v>51</v>
      </c>
      <c r="E683" s="6">
        <f>E684</f>
        <v>1626.78</v>
      </c>
      <c r="F683" s="6">
        <f t="shared" ref="F683:G683" si="375">F684</f>
        <v>1700</v>
      </c>
      <c r="G683" s="6">
        <f t="shared" si="375"/>
        <v>1700</v>
      </c>
      <c r="H683" s="6">
        <f t="shared" ref="H683" si="376">G683</f>
        <v>1700</v>
      </c>
      <c r="I683" s="6">
        <f t="shared" ref="I683" si="377">G683</f>
        <v>1700</v>
      </c>
      <c r="J683" s="98"/>
      <c r="K683" s="98"/>
      <c r="L683" s="98"/>
      <c r="M683" s="98"/>
      <c r="N683" s="98"/>
      <c r="O683" s="98"/>
      <c r="P683" s="98"/>
      <c r="Q683" s="98"/>
      <c r="R683" s="98"/>
      <c r="S683" s="98"/>
      <c r="T683" s="98"/>
      <c r="U683" s="98"/>
      <c r="V683" s="98"/>
      <c r="W683" s="98"/>
      <c r="X683" s="98"/>
      <c r="Y683" s="98"/>
      <c r="Z683" s="98"/>
      <c r="AA683" s="98"/>
      <c r="AB683" s="98"/>
      <c r="AC683" s="98"/>
      <c r="AD683" s="98"/>
      <c r="AE683" s="98"/>
      <c r="AF683" s="98"/>
      <c r="AG683" s="98"/>
      <c r="AH683" s="98"/>
      <c r="AI683" s="98"/>
      <c r="AJ683" s="98"/>
      <c r="AK683" s="98"/>
      <c r="AL683" s="98"/>
      <c r="AM683" s="98"/>
      <c r="AN683" s="98"/>
      <c r="AO683" s="98"/>
      <c r="AP683" s="98"/>
      <c r="AQ683" s="98"/>
      <c r="AR683" s="98"/>
      <c r="AS683" s="98"/>
      <c r="AT683" s="98"/>
      <c r="AU683" s="98"/>
      <c r="AV683" s="98"/>
      <c r="AW683" s="98"/>
      <c r="AX683" s="98"/>
      <c r="AY683" s="98"/>
      <c r="AZ683" s="98"/>
      <c r="BA683" s="98"/>
      <c r="BB683" s="98"/>
      <c r="BC683" s="98"/>
      <c r="BD683" s="98"/>
      <c r="BE683" s="98"/>
      <c r="BF683" s="98"/>
      <c r="BG683" s="98"/>
    </row>
    <row r="684" spans="1:59" s="98" customFormat="1" ht="38.25">
      <c r="A684" s="273">
        <v>38</v>
      </c>
      <c r="B684" s="274"/>
      <c r="C684" s="275"/>
      <c r="D684" s="237" t="s">
        <v>324</v>
      </c>
      <c r="E684" s="221">
        <f>E685</f>
        <v>1626.78</v>
      </c>
      <c r="F684" s="221">
        <f t="shared" ref="F684:I685" si="378">F685</f>
        <v>1700</v>
      </c>
      <c r="G684" s="221">
        <f t="shared" si="378"/>
        <v>1700</v>
      </c>
      <c r="H684" s="221">
        <f t="shared" si="378"/>
        <v>1700</v>
      </c>
      <c r="I684" s="221">
        <f t="shared" si="378"/>
        <v>1700</v>
      </c>
      <c r="J684" s="104"/>
      <c r="K684" s="110"/>
      <c r="L684" s="104"/>
      <c r="M684" s="104"/>
      <c r="N684" s="104"/>
      <c r="O684" s="104"/>
      <c r="P684" s="104"/>
      <c r="Q684" s="104"/>
      <c r="R684" s="104"/>
      <c r="S684" s="104"/>
      <c r="T684" s="104"/>
      <c r="U684" s="104"/>
      <c r="V684" s="104"/>
      <c r="W684" s="104"/>
      <c r="X684" s="104"/>
      <c r="Y684" s="104"/>
      <c r="Z684" s="104"/>
      <c r="AA684" s="104"/>
      <c r="AB684" s="104"/>
      <c r="AC684" s="104"/>
      <c r="AD684" s="104"/>
      <c r="AE684" s="104"/>
      <c r="AF684" s="104"/>
      <c r="AG684" s="104"/>
      <c r="AH684" s="104"/>
      <c r="AI684" s="104"/>
      <c r="AJ684" s="104"/>
      <c r="AK684" s="104"/>
      <c r="AL684" s="104"/>
      <c r="AM684" s="104"/>
      <c r="AN684" s="104"/>
      <c r="AO684" s="104"/>
      <c r="AP684" s="104"/>
      <c r="AQ684" s="104"/>
      <c r="AR684" s="104"/>
      <c r="AS684" s="104"/>
      <c r="AT684" s="104"/>
      <c r="AU684" s="104"/>
      <c r="AV684" s="104"/>
      <c r="AW684" s="104"/>
      <c r="AX684" s="104"/>
      <c r="AY684" s="104"/>
      <c r="AZ684" s="104"/>
      <c r="BA684" s="104"/>
      <c r="BB684" s="104"/>
      <c r="BC684" s="104"/>
      <c r="BD684" s="104"/>
      <c r="BE684" s="104"/>
      <c r="BF684" s="104"/>
      <c r="BG684" s="104"/>
    </row>
    <row r="685" spans="1:59" hidden="1">
      <c r="A685" s="33">
        <v>381</v>
      </c>
      <c r="B685" s="76"/>
      <c r="C685" s="77"/>
      <c r="D685" s="17" t="s">
        <v>40</v>
      </c>
      <c r="E685" s="10">
        <f>E686</f>
        <v>1626.78</v>
      </c>
      <c r="F685" s="10">
        <f t="shared" si="378"/>
        <v>1700</v>
      </c>
      <c r="G685" s="10">
        <f t="shared" si="378"/>
        <v>1700</v>
      </c>
      <c r="H685" s="10">
        <f t="shared" si="378"/>
        <v>1700</v>
      </c>
      <c r="I685" s="10">
        <f t="shared" si="378"/>
        <v>1700</v>
      </c>
      <c r="J685" s="105"/>
      <c r="K685" s="110"/>
      <c r="L685" s="105"/>
      <c r="M685" s="111"/>
      <c r="N685" s="105"/>
      <c r="O685" s="105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  <c r="AA685" s="105"/>
      <c r="AB685" s="105"/>
      <c r="AC685" s="105"/>
      <c r="AD685" s="105"/>
      <c r="AE685" s="105"/>
      <c r="AF685" s="105"/>
      <c r="AG685" s="105"/>
      <c r="AH685" s="105"/>
      <c r="AI685" s="105"/>
      <c r="AJ685" s="105"/>
      <c r="AK685" s="105"/>
      <c r="AL685" s="105"/>
      <c r="AM685" s="105"/>
      <c r="AN685" s="105"/>
      <c r="AO685" s="105"/>
      <c r="AP685" s="105"/>
      <c r="AQ685" s="105"/>
      <c r="AR685" s="105"/>
      <c r="AS685" s="105"/>
      <c r="AT685" s="105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</row>
    <row r="686" spans="1:59" hidden="1">
      <c r="A686" s="78">
        <v>3812</v>
      </c>
      <c r="B686" s="79"/>
      <c r="C686" s="80"/>
      <c r="D686" s="212" t="s">
        <v>106</v>
      </c>
      <c r="E686" s="12">
        <v>1626.78</v>
      </c>
      <c r="F686" s="12">
        <v>1700</v>
      </c>
      <c r="G686" s="12">
        <v>1700</v>
      </c>
      <c r="H686" s="12">
        <f>G686</f>
        <v>1700</v>
      </c>
      <c r="I686" s="12">
        <f>H686</f>
        <v>1700</v>
      </c>
      <c r="J686" s="98"/>
      <c r="K686" s="110"/>
      <c r="L686" s="98"/>
      <c r="M686" s="98"/>
      <c r="N686" s="98"/>
      <c r="O686" s="98"/>
      <c r="P686" s="98"/>
      <c r="Q686" s="98"/>
      <c r="R686" s="98"/>
      <c r="S686" s="98"/>
      <c r="T686" s="98"/>
      <c r="U686" s="98"/>
      <c r="V686" s="98"/>
      <c r="W686" s="98"/>
      <c r="X686" s="98"/>
      <c r="Y686" s="98"/>
      <c r="Z686" s="98"/>
      <c r="AA686" s="98"/>
      <c r="AB686" s="98"/>
      <c r="AC686" s="98"/>
      <c r="AD686" s="98"/>
      <c r="AE686" s="98"/>
      <c r="AF686" s="98"/>
      <c r="AG686" s="98"/>
      <c r="AH686" s="98"/>
      <c r="AI686" s="98"/>
      <c r="AJ686" s="98"/>
      <c r="AK686" s="98"/>
      <c r="AL686" s="98"/>
      <c r="AM686" s="98"/>
      <c r="AN686" s="98"/>
      <c r="AO686" s="98"/>
      <c r="AP686" s="98"/>
      <c r="AQ686" s="98"/>
      <c r="AR686" s="98"/>
      <c r="AS686" s="98"/>
      <c r="AT686" s="98"/>
      <c r="AU686" s="98"/>
      <c r="AV686" s="98"/>
      <c r="AW686" s="98"/>
      <c r="AX686" s="98"/>
      <c r="AY686" s="98"/>
      <c r="AZ686" s="98"/>
      <c r="BA686" s="98"/>
      <c r="BB686" s="98"/>
      <c r="BC686" s="98"/>
      <c r="BD686" s="98"/>
      <c r="BE686" s="98"/>
      <c r="BF686" s="98"/>
      <c r="BG686" s="98"/>
    </row>
    <row r="687" spans="1:59" ht="25.5">
      <c r="A687" s="325" t="s">
        <v>321</v>
      </c>
      <c r="B687" s="325"/>
      <c r="C687" s="325"/>
      <c r="D687" s="218" t="s">
        <v>320</v>
      </c>
      <c r="E687" s="72">
        <f>E688</f>
        <v>6050.1</v>
      </c>
      <c r="F687" s="72">
        <f t="shared" ref="F687:I687" si="379">F688</f>
        <v>4000</v>
      </c>
      <c r="G687" s="72">
        <f t="shared" si="379"/>
        <v>7000</v>
      </c>
      <c r="H687" s="72">
        <f t="shared" si="379"/>
        <v>7000</v>
      </c>
      <c r="I687" s="72">
        <f t="shared" si="379"/>
        <v>7000</v>
      </c>
      <c r="J687" s="98"/>
      <c r="K687" s="98"/>
      <c r="L687" s="98"/>
      <c r="M687" s="98"/>
      <c r="N687" s="98"/>
      <c r="O687" s="98"/>
      <c r="P687" s="98"/>
      <c r="Q687" s="98"/>
      <c r="R687" s="98"/>
      <c r="S687" s="98"/>
      <c r="T687" s="98"/>
      <c r="U687" s="98"/>
      <c r="V687" s="98"/>
      <c r="W687" s="98"/>
      <c r="X687" s="98"/>
      <c r="Y687" s="98"/>
      <c r="Z687" s="98"/>
      <c r="AA687" s="98"/>
      <c r="AB687" s="98"/>
      <c r="AC687" s="98"/>
      <c r="AD687" s="98"/>
      <c r="AE687" s="98"/>
      <c r="AF687" s="98"/>
      <c r="AG687" s="98"/>
      <c r="AH687" s="98"/>
      <c r="AI687" s="98"/>
      <c r="AJ687" s="98"/>
      <c r="AK687" s="98"/>
      <c r="AL687" s="98"/>
      <c r="AM687" s="98"/>
      <c r="AN687" s="98"/>
      <c r="AO687" s="98"/>
      <c r="AP687" s="98"/>
      <c r="AQ687" s="98"/>
      <c r="AR687" s="98"/>
      <c r="AS687" s="98"/>
      <c r="AT687" s="98"/>
      <c r="AU687" s="98"/>
      <c r="AV687" s="98"/>
      <c r="AW687" s="98"/>
      <c r="AX687" s="98"/>
      <c r="AY687" s="98"/>
      <c r="AZ687" s="98"/>
      <c r="BA687" s="98"/>
      <c r="BB687" s="98"/>
      <c r="BC687" s="98"/>
      <c r="BD687" s="98"/>
      <c r="BE687" s="98"/>
      <c r="BF687" s="98"/>
      <c r="BG687" s="98"/>
    </row>
    <row r="688" spans="1:59" ht="15" customHeight="1">
      <c r="A688" s="324" t="s">
        <v>181</v>
      </c>
      <c r="B688" s="324"/>
      <c r="C688" s="324"/>
      <c r="D688" s="55" t="s">
        <v>24</v>
      </c>
      <c r="E688" s="14">
        <f>E689</f>
        <v>6050.1</v>
      </c>
      <c r="F688" s="14">
        <f t="shared" ref="F688:I688" si="380">F689</f>
        <v>4000</v>
      </c>
      <c r="G688" s="14">
        <f t="shared" si="380"/>
        <v>7000</v>
      </c>
      <c r="H688" s="14">
        <f t="shared" si="380"/>
        <v>7000</v>
      </c>
      <c r="I688" s="14">
        <f t="shared" si="380"/>
        <v>7000</v>
      </c>
      <c r="J688" s="102"/>
      <c r="K688" s="102"/>
      <c r="L688" s="102"/>
      <c r="M688" s="102"/>
      <c r="N688" s="102"/>
      <c r="O688" s="102"/>
      <c r="P688" s="102"/>
      <c r="Q688" s="102"/>
      <c r="R688" s="102"/>
      <c r="S688" s="102"/>
      <c r="T688" s="102"/>
      <c r="U688" s="102"/>
      <c r="V688" s="102"/>
      <c r="W688" s="102"/>
      <c r="X688" s="102"/>
      <c r="Y688" s="102"/>
      <c r="Z688" s="102"/>
      <c r="AA688" s="102"/>
      <c r="AB688" s="102"/>
      <c r="AC688" s="102"/>
      <c r="AD688" s="102"/>
      <c r="AE688" s="102"/>
      <c r="AF688" s="102"/>
      <c r="AG688" s="102"/>
      <c r="AH688" s="102"/>
      <c r="AI688" s="102"/>
      <c r="AJ688" s="102"/>
      <c r="AK688" s="102"/>
      <c r="AL688" s="102"/>
      <c r="AM688" s="102"/>
      <c r="AN688" s="102"/>
      <c r="AO688" s="102"/>
      <c r="AP688" s="102"/>
      <c r="AQ688" s="102"/>
      <c r="AR688" s="102"/>
      <c r="AS688" s="102"/>
      <c r="AT688" s="102"/>
      <c r="AU688" s="102"/>
      <c r="AV688" s="102"/>
      <c r="AW688" s="102"/>
      <c r="AX688" s="102"/>
      <c r="AY688" s="102"/>
      <c r="AZ688" s="102"/>
      <c r="BA688" s="102"/>
      <c r="BB688" s="102"/>
      <c r="BC688" s="102"/>
      <c r="BD688" s="102"/>
      <c r="BE688" s="102"/>
      <c r="BF688" s="102"/>
      <c r="BG688" s="102"/>
    </row>
    <row r="689" spans="1:59">
      <c r="A689" s="73">
        <v>3</v>
      </c>
      <c r="B689" s="74"/>
      <c r="C689" s="75"/>
      <c r="D689" s="56" t="s">
        <v>51</v>
      </c>
      <c r="E689" s="6">
        <f>E690</f>
        <v>6050.1</v>
      </c>
      <c r="F689" s="6">
        <f t="shared" ref="F689:I689" si="381">F690</f>
        <v>4000</v>
      </c>
      <c r="G689" s="6">
        <f t="shared" si="381"/>
        <v>7000</v>
      </c>
      <c r="H689" s="6">
        <f t="shared" si="381"/>
        <v>7000</v>
      </c>
      <c r="I689" s="6">
        <f t="shared" si="381"/>
        <v>7000</v>
      </c>
      <c r="J689" s="98"/>
      <c r="K689" s="98"/>
      <c r="L689" s="98"/>
      <c r="M689" s="98"/>
      <c r="N689" s="98"/>
      <c r="O689" s="98"/>
      <c r="P689" s="98"/>
      <c r="Q689" s="98"/>
      <c r="R689" s="98"/>
      <c r="S689" s="98"/>
      <c r="T689" s="98"/>
      <c r="U689" s="98"/>
      <c r="V689" s="98"/>
      <c r="W689" s="98"/>
      <c r="X689" s="98"/>
      <c r="Y689" s="98"/>
      <c r="Z689" s="98"/>
      <c r="AA689" s="98"/>
      <c r="AB689" s="98"/>
      <c r="AC689" s="98"/>
      <c r="AD689" s="98"/>
      <c r="AE689" s="98"/>
      <c r="AF689" s="98"/>
      <c r="AG689" s="98"/>
      <c r="AH689" s="98"/>
      <c r="AI689" s="98"/>
      <c r="AJ689" s="98"/>
      <c r="AK689" s="98"/>
      <c r="AL689" s="98"/>
      <c r="AM689" s="98"/>
      <c r="AN689" s="98"/>
      <c r="AO689" s="98"/>
      <c r="AP689" s="98"/>
      <c r="AQ689" s="98"/>
      <c r="AR689" s="98"/>
      <c r="AS689" s="98"/>
      <c r="AT689" s="98"/>
      <c r="AU689" s="98"/>
      <c r="AV689" s="98"/>
      <c r="AW689" s="98"/>
      <c r="AX689" s="98"/>
      <c r="AY689" s="98"/>
      <c r="AZ689" s="98"/>
      <c r="BA689" s="98"/>
      <c r="BB689" s="98"/>
      <c r="BC689" s="98"/>
      <c r="BD689" s="98"/>
      <c r="BE689" s="98"/>
      <c r="BF689" s="98"/>
      <c r="BG689" s="98"/>
    </row>
    <row r="690" spans="1:59" s="98" customFormat="1" ht="38.25">
      <c r="A690" s="273">
        <v>37</v>
      </c>
      <c r="B690" s="274"/>
      <c r="C690" s="275"/>
      <c r="D690" s="233" t="s">
        <v>177</v>
      </c>
      <c r="E690" s="221">
        <f>E691</f>
        <v>6050.1</v>
      </c>
      <c r="F690" s="221">
        <f t="shared" ref="F690:G691" si="382">F691</f>
        <v>4000</v>
      </c>
      <c r="G690" s="221">
        <f t="shared" si="382"/>
        <v>7000</v>
      </c>
      <c r="H690" s="221">
        <f t="shared" ref="H690:H692" si="383">G690</f>
        <v>7000</v>
      </c>
      <c r="I690" s="221">
        <f t="shared" ref="I690:I692" si="384">G690</f>
        <v>7000</v>
      </c>
      <c r="J690" s="104"/>
      <c r="K690" s="110"/>
      <c r="L690" s="104"/>
      <c r="M690" s="104"/>
      <c r="N690" s="104"/>
      <c r="O690" s="104"/>
      <c r="P690" s="104"/>
      <c r="Q690" s="104"/>
      <c r="R690" s="104"/>
      <c r="S690" s="104"/>
      <c r="T690" s="104"/>
      <c r="U690" s="104"/>
      <c r="V690" s="104"/>
      <c r="W690" s="104"/>
      <c r="X690" s="104"/>
      <c r="Y690" s="104"/>
      <c r="Z690" s="104"/>
      <c r="AA690" s="104"/>
      <c r="AB690" s="104"/>
      <c r="AC690" s="104"/>
      <c r="AD690" s="104"/>
      <c r="AE690" s="104"/>
      <c r="AF690" s="104"/>
      <c r="AG690" s="104"/>
      <c r="AH690" s="104"/>
      <c r="AI690" s="104"/>
      <c r="AJ690" s="104"/>
      <c r="AK690" s="104"/>
      <c r="AL690" s="104"/>
      <c r="AM690" s="104"/>
      <c r="AN690" s="104"/>
      <c r="AO690" s="104"/>
      <c r="AP690" s="104"/>
      <c r="AQ690" s="104"/>
      <c r="AR690" s="104"/>
      <c r="AS690" s="104"/>
      <c r="AT690" s="104"/>
      <c r="AU690" s="104"/>
      <c r="AV690" s="104"/>
      <c r="AW690" s="104"/>
      <c r="AX690" s="104"/>
      <c r="AY690" s="104"/>
      <c r="AZ690" s="104"/>
      <c r="BA690" s="104"/>
      <c r="BB690" s="104"/>
      <c r="BC690" s="104"/>
      <c r="BD690" s="104"/>
      <c r="BE690" s="104"/>
      <c r="BF690" s="104"/>
      <c r="BG690" s="104"/>
    </row>
    <row r="691" spans="1:59" ht="25.5" hidden="1">
      <c r="A691" s="33">
        <v>372</v>
      </c>
      <c r="B691" s="76"/>
      <c r="C691" s="77"/>
      <c r="D691" s="17" t="s">
        <v>103</v>
      </c>
      <c r="E691" s="10">
        <f>E692</f>
        <v>6050.1</v>
      </c>
      <c r="F691" s="10">
        <f t="shared" si="382"/>
        <v>4000</v>
      </c>
      <c r="G691" s="10">
        <f t="shared" si="382"/>
        <v>7000</v>
      </c>
      <c r="H691" s="10">
        <f t="shared" si="383"/>
        <v>7000</v>
      </c>
      <c r="I691" s="10">
        <f t="shared" si="384"/>
        <v>7000</v>
      </c>
      <c r="J691" s="105"/>
      <c r="K691" s="110"/>
      <c r="L691" s="105"/>
      <c r="M691" s="111"/>
      <c r="N691" s="105"/>
      <c r="O691" s="105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  <c r="AA691" s="105"/>
      <c r="AB691" s="105"/>
      <c r="AC691" s="105"/>
      <c r="AD691" s="105"/>
      <c r="AE691" s="105"/>
      <c r="AF691" s="105"/>
      <c r="AG691" s="105"/>
      <c r="AH691" s="105"/>
      <c r="AI691" s="105"/>
      <c r="AJ691" s="105"/>
      <c r="AK691" s="105"/>
      <c r="AL691" s="105"/>
      <c r="AM691" s="105"/>
      <c r="AN691" s="105"/>
      <c r="AO691" s="105"/>
      <c r="AP691" s="105"/>
      <c r="AQ691" s="105"/>
      <c r="AR691" s="105"/>
      <c r="AS691" s="105"/>
      <c r="AT691" s="105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</row>
    <row r="692" spans="1:59" ht="25.5" hidden="1">
      <c r="A692" s="78">
        <v>3722</v>
      </c>
      <c r="B692" s="79"/>
      <c r="C692" s="80"/>
      <c r="D692" s="20" t="s">
        <v>104</v>
      </c>
      <c r="E692" s="12">
        <v>6050.1</v>
      </c>
      <c r="F692" s="12">
        <v>4000</v>
      </c>
      <c r="G692" s="12">
        <v>7000</v>
      </c>
      <c r="H692" s="12">
        <f t="shared" si="383"/>
        <v>7000</v>
      </c>
      <c r="I692" s="12">
        <f t="shared" si="384"/>
        <v>7000</v>
      </c>
      <c r="J692" s="98"/>
      <c r="K692" s="110"/>
      <c r="L692" s="98"/>
      <c r="M692" s="98"/>
      <c r="N692" s="98"/>
      <c r="O692" s="98"/>
      <c r="P692" s="98"/>
      <c r="Q692" s="98"/>
      <c r="R692" s="98"/>
      <c r="S692" s="98"/>
      <c r="T692" s="98"/>
      <c r="U692" s="98"/>
      <c r="V692" s="98"/>
      <c r="W692" s="98"/>
      <c r="X692" s="98"/>
      <c r="Y692" s="98"/>
      <c r="Z692" s="98"/>
      <c r="AA692" s="98"/>
      <c r="AB692" s="98"/>
      <c r="AC692" s="98"/>
      <c r="AD692" s="98"/>
      <c r="AE692" s="98"/>
      <c r="AF692" s="98"/>
      <c r="AG692" s="98"/>
      <c r="AH692" s="98"/>
      <c r="AI692" s="98"/>
      <c r="AJ692" s="98"/>
      <c r="AK692" s="98"/>
      <c r="AL692" s="98"/>
      <c r="AM692" s="98"/>
      <c r="AN692" s="98"/>
      <c r="AO692" s="98"/>
      <c r="AP692" s="98"/>
      <c r="AQ692" s="98"/>
      <c r="AR692" s="98"/>
      <c r="AS692" s="98"/>
      <c r="AT692" s="98"/>
      <c r="AU692" s="98"/>
      <c r="AV692" s="98"/>
      <c r="AW692" s="98"/>
      <c r="AX692" s="98"/>
      <c r="AY692" s="98"/>
      <c r="AZ692" s="98"/>
      <c r="BA692" s="98"/>
      <c r="BB692" s="98"/>
      <c r="BC692" s="98"/>
      <c r="BD692" s="98"/>
      <c r="BE692" s="98"/>
      <c r="BF692" s="98"/>
      <c r="BG692" s="98"/>
    </row>
    <row r="693" spans="1:59">
      <c r="A693" s="78"/>
      <c r="B693" s="79"/>
      <c r="C693" s="79"/>
      <c r="D693" s="219"/>
      <c r="E693" s="22"/>
      <c r="F693" s="22"/>
      <c r="G693" s="22"/>
      <c r="H693" s="22"/>
      <c r="I693" s="22"/>
      <c r="J693" s="98"/>
      <c r="K693" s="110"/>
      <c r="L693" s="98"/>
      <c r="M693" s="98"/>
      <c r="N693" s="98"/>
      <c r="O693" s="98"/>
      <c r="P693" s="98"/>
      <c r="Q693" s="98"/>
      <c r="R693" s="98"/>
      <c r="S693" s="98"/>
      <c r="T693" s="98"/>
      <c r="U693" s="98"/>
      <c r="V693" s="98"/>
      <c r="W693" s="98"/>
      <c r="X693" s="98"/>
      <c r="Y693" s="98"/>
      <c r="Z693" s="98"/>
      <c r="AA693" s="98"/>
      <c r="AB693" s="98"/>
      <c r="AC693" s="98"/>
      <c r="AD693" s="98"/>
      <c r="AE693" s="98"/>
      <c r="AF693" s="98"/>
      <c r="AG693" s="98"/>
      <c r="AH693" s="98"/>
      <c r="AI693" s="98"/>
      <c r="AJ693" s="98"/>
      <c r="AK693" s="98"/>
      <c r="AL693" s="98"/>
      <c r="AM693" s="98"/>
      <c r="AN693" s="98"/>
      <c r="AO693" s="98"/>
      <c r="AP693" s="98"/>
      <c r="AQ693" s="98"/>
      <c r="AR693" s="98"/>
      <c r="AS693" s="98"/>
      <c r="AT693" s="98"/>
      <c r="AU693" s="98"/>
      <c r="AV693" s="98"/>
      <c r="AW693" s="98"/>
      <c r="AX693" s="98"/>
      <c r="AY693" s="98"/>
      <c r="AZ693" s="98"/>
      <c r="BA693" s="98"/>
      <c r="BB693" s="98"/>
      <c r="BC693" s="98"/>
      <c r="BD693" s="98"/>
      <c r="BE693" s="98"/>
      <c r="BF693" s="98"/>
      <c r="BG693" s="98"/>
    </row>
    <row r="694" spans="1:59">
      <c r="A694" s="78"/>
      <c r="B694" s="79"/>
      <c r="C694" s="79"/>
      <c r="D694" s="219"/>
      <c r="E694" s="22"/>
      <c r="F694" s="22"/>
      <c r="G694" s="22"/>
      <c r="H694" s="22"/>
      <c r="I694" s="22"/>
      <c r="J694" s="98"/>
      <c r="K694" s="110"/>
      <c r="L694" s="98"/>
      <c r="M694" s="98"/>
      <c r="N694" s="98"/>
      <c r="O694" s="98"/>
      <c r="P694" s="98"/>
      <c r="Q694" s="98"/>
      <c r="R694" s="98"/>
      <c r="S694" s="98"/>
      <c r="T694" s="98"/>
      <c r="U694" s="98"/>
      <c r="V694" s="98"/>
      <c r="W694" s="98"/>
      <c r="X694" s="98"/>
      <c r="Y694" s="98"/>
      <c r="Z694" s="98"/>
      <c r="AA694" s="98"/>
      <c r="AB694" s="98"/>
      <c r="AC694" s="98"/>
      <c r="AD694" s="98"/>
      <c r="AE694" s="98"/>
      <c r="AF694" s="98"/>
      <c r="AG694" s="98"/>
      <c r="AH694" s="98"/>
      <c r="AI694" s="98"/>
      <c r="AJ694" s="98"/>
      <c r="AK694" s="98"/>
      <c r="AL694" s="98"/>
      <c r="AM694" s="98"/>
      <c r="AN694" s="98"/>
      <c r="AO694" s="98"/>
      <c r="AP694" s="98"/>
      <c r="AQ694" s="98"/>
      <c r="AR694" s="98"/>
      <c r="AS694" s="98"/>
      <c r="AT694" s="98"/>
      <c r="AU694" s="98"/>
      <c r="AV694" s="98"/>
      <c r="AW694" s="98"/>
      <c r="AX694" s="98"/>
      <c r="AY694" s="98"/>
      <c r="AZ694" s="98"/>
      <c r="BA694" s="98"/>
      <c r="BB694" s="98"/>
      <c r="BC694" s="98"/>
      <c r="BD694" s="98"/>
      <c r="BE694" s="98"/>
      <c r="BF694" s="98"/>
      <c r="BG694" s="98"/>
    </row>
    <row r="695" spans="1:59">
      <c r="A695" s="78"/>
      <c r="B695" s="79"/>
      <c r="C695" s="79"/>
      <c r="D695" s="219"/>
      <c r="E695" s="22"/>
      <c r="F695" s="22"/>
      <c r="G695" s="22"/>
      <c r="H695" s="22"/>
      <c r="I695" s="22"/>
      <c r="J695" s="98"/>
      <c r="K695" s="110"/>
      <c r="L695" s="98"/>
      <c r="M695" s="98"/>
      <c r="N695" s="98"/>
      <c r="O695" s="98"/>
      <c r="P695" s="98"/>
      <c r="Q695" s="98"/>
      <c r="R695" s="98"/>
      <c r="S695" s="98"/>
      <c r="T695" s="98"/>
      <c r="U695" s="98"/>
      <c r="V695" s="98"/>
      <c r="W695" s="98"/>
      <c r="X695" s="98"/>
      <c r="Y695" s="98"/>
      <c r="Z695" s="98"/>
      <c r="AA695" s="98"/>
      <c r="AB695" s="98"/>
      <c r="AC695" s="98"/>
      <c r="AD695" s="98"/>
      <c r="AE695" s="98"/>
      <c r="AF695" s="98"/>
      <c r="AG695" s="98"/>
      <c r="AH695" s="98"/>
      <c r="AI695" s="98"/>
      <c r="AJ695" s="98"/>
      <c r="AK695" s="98"/>
      <c r="AL695" s="98"/>
      <c r="AM695" s="98"/>
      <c r="AN695" s="98"/>
      <c r="AO695" s="98"/>
      <c r="AP695" s="98"/>
      <c r="AQ695" s="98"/>
      <c r="AR695" s="98"/>
      <c r="AS695" s="98"/>
      <c r="AT695" s="98"/>
      <c r="AU695" s="98"/>
      <c r="AV695" s="98"/>
      <c r="AW695" s="98"/>
      <c r="AX695" s="98"/>
      <c r="AY695" s="98"/>
      <c r="AZ695" s="98"/>
      <c r="BA695" s="98"/>
      <c r="BB695" s="98"/>
      <c r="BC695" s="98"/>
      <c r="BD695" s="98"/>
      <c r="BE695" s="98"/>
      <c r="BF695" s="98"/>
      <c r="BG695" s="98"/>
    </row>
    <row r="696" spans="1:59">
      <c r="A696" s="78"/>
      <c r="B696" s="79"/>
      <c r="C696" s="79"/>
      <c r="D696" s="219"/>
      <c r="E696" s="22"/>
      <c r="F696" s="22"/>
      <c r="G696" s="22"/>
      <c r="H696" s="22"/>
      <c r="I696" s="22"/>
      <c r="J696" s="98"/>
      <c r="K696" s="110"/>
      <c r="L696" s="98"/>
      <c r="M696" s="98"/>
      <c r="N696" s="98"/>
      <c r="O696" s="98"/>
      <c r="P696" s="98"/>
      <c r="Q696" s="98"/>
      <c r="R696" s="98"/>
      <c r="S696" s="98"/>
      <c r="T696" s="98"/>
      <c r="U696" s="98"/>
      <c r="V696" s="98"/>
      <c r="W696" s="98"/>
      <c r="X696" s="98"/>
      <c r="Y696" s="98"/>
      <c r="Z696" s="98"/>
      <c r="AA696" s="98"/>
      <c r="AB696" s="98"/>
      <c r="AC696" s="98"/>
      <c r="AD696" s="98"/>
      <c r="AE696" s="98"/>
      <c r="AF696" s="98"/>
      <c r="AG696" s="98"/>
      <c r="AH696" s="98"/>
      <c r="AI696" s="98"/>
      <c r="AJ696" s="98"/>
      <c r="AK696" s="98"/>
      <c r="AL696" s="98"/>
      <c r="AM696" s="98"/>
      <c r="AN696" s="98"/>
      <c r="AO696" s="98"/>
      <c r="AP696" s="98"/>
      <c r="AQ696" s="98"/>
      <c r="AR696" s="98"/>
      <c r="AS696" s="98"/>
      <c r="AT696" s="98"/>
      <c r="AU696" s="98"/>
      <c r="AV696" s="98"/>
      <c r="AW696" s="98"/>
      <c r="AX696" s="98"/>
      <c r="AY696" s="98"/>
      <c r="AZ696" s="98"/>
      <c r="BA696" s="98"/>
      <c r="BB696" s="98"/>
      <c r="BC696" s="98"/>
      <c r="BD696" s="98"/>
      <c r="BE696" s="98"/>
      <c r="BF696" s="98"/>
      <c r="BG696" s="98"/>
    </row>
    <row r="697" spans="1:59">
      <c r="A697" s="78"/>
      <c r="B697" s="79"/>
      <c r="C697" s="79"/>
      <c r="D697" s="219"/>
      <c r="E697" s="22"/>
      <c r="F697" s="22"/>
      <c r="G697" s="22"/>
      <c r="H697" s="22"/>
      <c r="I697" s="22"/>
      <c r="J697" s="98"/>
      <c r="K697" s="110"/>
      <c r="L697" s="98"/>
      <c r="M697" s="98"/>
      <c r="N697" s="98"/>
      <c r="O697" s="98"/>
      <c r="P697" s="98"/>
      <c r="Q697" s="98"/>
      <c r="R697" s="98"/>
      <c r="S697" s="98"/>
      <c r="T697" s="98"/>
      <c r="U697" s="98"/>
      <c r="V697" s="98"/>
      <c r="W697" s="98"/>
      <c r="X697" s="98"/>
      <c r="Y697" s="98"/>
      <c r="Z697" s="98"/>
      <c r="AA697" s="98"/>
      <c r="AB697" s="98"/>
      <c r="AC697" s="98"/>
      <c r="AD697" s="98"/>
      <c r="AE697" s="98"/>
      <c r="AF697" s="98"/>
      <c r="AG697" s="98"/>
      <c r="AH697" s="98"/>
      <c r="AI697" s="98"/>
      <c r="AJ697" s="98"/>
      <c r="AK697" s="98"/>
      <c r="AL697" s="98"/>
      <c r="AM697" s="98"/>
      <c r="AN697" s="98"/>
      <c r="AO697" s="98"/>
      <c r="AP697" s="98"/>
      <c r="AQ697" s="98"/>
      <c r="AR697" s="98"/>
      <c r="AS697" s="98"/>
      <c r="AT697" s="98"/>
      <c r="AU697" s="98"/>
      <c r="AV697" s="98"/>
      <c r="AW697" s="98"/>
      <c r="AX697" s="98"/>
      <c r="AY697" s="98"/>
      <c r="AZ697" s="98"/>
      <c r="BA697" s="98"/>
      <c r="BB697" s="98"/>
      <c r="BC697" s="98"/>
      <c r="BD697" s="98"/>
      <c r="BE697" s="98"/>
      <c r="BF697" s="98"/>
      <c r="BG697" s="98"/>
    </row>
    <row r="698" spans="1:59">
      <c r="A698" s="78"/>
      <c r="B698" s="79"/>
      <c r="C698" s="79"/>
      <c r="D698" s="31"/>
      <c r="E698" s="22"/>
      <c r="F698" s="22"/>
      <c r="G698" s="22"/>
      <c r="H698" s="22"/>
      <c r="I698" s="22"/>
      <c r="J698" s="98"/>
      <c r="K698" s="98"/>
      <c r="L698" s="98"/>
      <c r="M698" s="98"/>
      <c r="N698" s="98"/>
      <c r="O698" s="98"/>
      <c r="P698" s="98"/>
      <c r="Q698" s="98"/>
      <c r="R698" s="98"/>
      <c r="S698" s="98"/>
      <c r="T698" s="98"/>
      <c r="U698" s="98"/>
      <c r="V698" s="98"/>
      <c r="W698" s="98"/>
      <c r="X698" s="98"/>
      <c r="Y698" s="98"/>
      <c r="Z698" s="98"/>
      <c r="AA698" s="98"/>
      <c r="AB698" s="98"/>
      <c r="AC698" s="98"/>
      <c r="AD698" s="98"/>
      <c r="AE698" s="98"/>
      <c r="AF698" s="98"/>
      <c r="AG698" s="98"/>
      <c r="AH698" s="98"/>
      <c r="AI698" s="98"/>
      <c r="AJ698" s="98"/>
      <c r="AK698" s="98"/>
      <c r="AL698" s="98"/>
      <c r="AM698" s="98"/>
      <c r="AN698" s="98"/>
      <c r="AO698" s="98"/>
      <c r="AP698" s="98"/>
      <c r="AQ698" s="98"/>
      <c r="AR698" s="98"/>
      <c r="AS698" s="98"/>
      <c r="AT698" s="98"/>
      <c r="AU698" s="98"/>
      <c r="AV698" s="98"/>
      <c r="AW698" s="98"/>
      <c r="AX698" s="98"/>
      <c r="AY698" s="98"/>
      <c r="AZ698" s="98"/>
      <c r="BA698" s="98"/>
      <c r="BB698" s="98"/>
      <c r="BC698" s="98"/>
      <c r="BD698" s="98"/>
      <c r="BE698" s="98"/>
      <c r="BF698" s="98"/>
      <c r="BG698" s="98"/>
    </row>
    <row r="699" spans="1:59">
      <c r="A699" s="60"/>
      <c r="B699" s="61"/>
      <c r="C699" s="61"/>
      <c r="D699" s="96"/>
      <c r="E699" s="22"/>
      <c r="F699" s="22"/>
      <c r="G699" s="22"/>
      <c r="H699" s="22"/>
      <c r="I699" s="22"/>
      <c r="J699" s="98"/>
      <c r="K699" s="98"/>
      <c r="L699" s="98"/>
      <c r="M699" s="98"/>
      <c r="N699" s="98"/>
      <c r="O699" s="98"/>
      <c r="P699" s="98"/>
    </row>
    <row r="700" spans="1:59" s="97" customFormat="1" ht="15.75">
      <c r="A700" s="319" t="s">
        <v>120</v>
      </c>
      <c r="B700" s="319"/>
      <c r="C700" s="319"/>
      <c r="D700" s="319"/>
      <c r="E700" s="42">
        <f>E15+E91+E278+E271+E242+E262+E63</f>
        <v>3327700.1899999995</v>
      </c>
      <c r="F700" s="42">
        <f>F15+F91+F278+F271+F242+F262+F63</f>
        <v>3301292</v>
      </c>
      <c r="G700" s="42">
        <f>G15+G91+G278+G271+G242+G262+G63</f>
        <v>3899475</v>
      </c>
      <c r="H700" s="42">
        <f>H15+H91+H278+H271+H242+H262+H63</f>
        <v>3899475</v>
      </c>
      <c r="I700" s="42">
        <f>I15+I91+I278+I271+I242+I262+I63</f>
        <v>3899475</v>
      </c>
      <c r="J700" s="210"/>
      <c r="K700" s="210"/>
      <c r="L700" s="210"/>
      <c r="M700" s="210"/>
      <c r="N700" s="210"/>
      <c r="O700" s="210"/>
      <c r="P700" s="210"/>
    </row>
    <row r="701" spans="1:59">
      <c r="J701" s="98"/>
      <c r="K701" s="98"/>
      <c r="L701" s="98"/>
      <c r="M701" s="98"/>
      <c r="N701" s="98"/>
      <c r="O701" s="98"/>
      <c r="P701" s="98"/>
    </row>
  </sheetData>
  <mergeCells count="108">
    <mergeCell ref="A329:C329"/>
    <mergeCell ref="L70:R70"/>
    <mergeCell ref="A17:C17"/>
    <mergeCell ref="A1:I1"/>
    <mergeCell ref="A3:I3"/>
    <mergeCell ref="A5:C5"/>
    <mergeCell ref="A15:C15"/>
    <mergeCell ref="A16:C16"/>
    <mergeCell ref="A57:C57"/>
    <mergeCell ref="A58:C58"/>
    <mergeCell ref="A6:C6"/>
    <mergeCell ref="A7:C7"/>
    <mergeCell ref="A8:C8"/>
    <mergeCell ref="A9:C9"/>
    <mergeCell ref="A10:C10"/>
    <mergeCell ref="A70:C70"/>
    <mergeCell ref="A18:C18"/>
    <mergeCell ref="A19:C19"/>
    <mergeCell ref="A46:C46"/>
    <mergeCell ref="A49:C49"/>
    <mergeCell ref="A50:C50"/>
    <mergeCell ref="A12:C12"/>
    <mergeCell ref="A14:C14"/>
    <mergeCell ref="A63:C63"/>
    <mergeCell ref="A64:C64"/>
    <mergeCell ref="A65:C65"/>
    <mergeCell ref="A280:C280"/>
    <mergeCell ref="A262:C262"/>
    <mergeCell ref="A263:C263"/>
    <mergeCell ref="A264:C264"/>
    <mergeCell ref="A237:C237"/>
    <mergeCell ref="A144:C144"/>
    <mergeCell ref="A145:C145"/>
    <mergeCell ref="A150:C150"/>
    <mergeCell ref="A151:C151"/>
    <mergeCell ref="A236:C236"/>
    <mergeCell ref="A164:C164"/>
    <mergeCell ref="A165:C165"/>
    <mergeCell ref="A190:C190"/>
    <mergeCell ref="A242:C242"/>
    <mergeCell ref="A243:C243"/>
    <mergeCell ref="A244:C244"/>
    <mergeCell ref="A126:C126"/>
    <mergeCell ref="A71:C71"/>
    <mergeCell ref="A82:C82"/>
    <mergeCell ref="A513:C513"/>
    <mergeCell ref="A524:C524"/>
    <mergeCell ref="A376:C376"/>
    <mergeCell ref="A271:C271"/>
    <mergeCell ref="A639:C639"/>
    <mergeCell ref="A700:D700"/>
    <mergeCell ref="A537:C537"/>
    <mergeCell ref="A564:C564"/>
    <mergeCell ref="A575:C575"/>
    <mergeCell ref="A576:C576"/>
    <mergeCell ref="A583:C583"/>
    <mergeCell ref="A590:C590"/>
    <mergeCell ref="A591:C591"/>
    <mergeCell ref="A638:C638"/>
    <mergeCell ref="A668:C668"/>
    <mergeCell ref="A669:C669"/>
    <mergeCell ref="A611:C611"/>
    <mergeCell ref="A549:C549"/>
    <mergeCell ref="A681:C681"/>
    <mergeCell ref="A682:C682"/>
    <mergeCell ref="A272:C272"/>
    <mergeCell ref="A83:C83"/>
    <mergeCell ref="A492:C492"/>
    <mergeCell ref="A493:C493"/>
    <mergeCell ref="A512:C512"/>
    <mergeCell ref="A687:C687"/>
    <mergeCell ref="A688:C688"/>
    <mergeCell ref="A213:C213"/>
    <mergeCell ref="A11:C11"/>
    <mergeCell ref="A13:C13"/>
    <mergeCell ref="A250:C250"/>
    <mergeCell ref="A251:C251"/>
    <mergeCell ref="A76:C76"/>
    <mergeCell ref="A256:C256"/>
    <mergeCell ref="A257:C257"/>
    <mergeCell ref="A536:C536"/>
    <mergeCell ref="A273:C273"/>
    <mergeCell ref="A278:C278"/>
    <mergeCell ref="A279:C279"/>
    <mergeCell ref="A406:C406"/>
    <mergeCell ref="A445:C445"/>
    <mergeCell ref="A458:C458"/>
    <mergeCell ref="A459:C459"/>
    <mergeCell ref="A479:C479"/>
    <mergeCell ref="A480:C480"/>
    <mergeCell ref="A127:C127"/>
    <mergeCell ref="L76:R76"/>
    <mergeCell ref="A77:C77"/>
    <mergeCell ref="A138:C138"/>
    <mergeCell ref="A139:C139"/>
    <mergeCell ref="A121:C121"/>
    <mergeCell ref="A91:C91"/>
    <mergeCell ref="A92:C92"/>
    <mergeCell ref="A93:C93"/>
    <mergeCell ref="A108:C108"/>
    <mergeCell ref="A109:C109"/>
    <mergeCell ref="A120:C120"/>
    <mergeCell ref="A132:C132"/>
    <mergeCell ref="A133:C133"/>
    <mergeCell ref="L82:R82"/>
    <mergeCell ref="A86:C86"/>
    <mergeCell ref="L86:R86"/>
    <mergeCell ref="A87:C87"/>
  </mergeCells>
  <pageMargins left="0.70866141732283472" right="0.70866141732283472" top="1.1417322834645669" bottom="1.1417322834645669" header="0.74803149606299213" footer="0.74803149606299213"/>
  <pageSetup paperSize="9" scale="58" fitToWidth="0" fitToHeight="0" orientation="landscape" r:id="rId1"/>
  <headerFooter alignWithMargins="0"/>
  <rowBreaks count="2" manualBreakCount="2">
    <brk id="69" max="8" man="1"/>
    <brk id="163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cols>
    <col min="1" max="64" width="9" customWidth="1"/>
    <col min="65" max="65" width="9.140625" customWidth="1"/>
  </cols>
  <sheetData/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49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SAŽETAK</vt:lpstr>
      <vt:lpstr>_Račun_prihoda_i_rashoda</vt:lpstr>
      <vt:lpstr>Prihodi i rashodi po izvorima</vt:lpstr>
      <vt:lpstr>Rashodi_prema_funkcijskoj_kl</vt:lpstr>
      <vt:lpstr>Račun_financiranja</vt:lpstr>
      <vt:lpstr>Račun financiranja po izvorima</vt:lpstr>
      <vt:lpstr>POSEBNI_DIO</vt:lpstr>
      <vt:lpstr>List1</vt:lpstr>
      <vt:lpstr>POSEBNI_DIO!Ispis_naslova</vt:lpstr>
      <vt:lpstr>_Račun_prihoda_i_rashoda!Podrucje_ispisa</vt:lpstr>
      <vt:lpstr>POSEBNI_DIO!Podrucje_ispisa</vt:lpstr>
      <vt:lpstr>Račun_financiranja!Podrucje_ispisa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revision>5</cp:revision>
  <cp:lastPrinted>2025-10-14T06:21:09Z</cp:lastPrinted>
  <dcterms:created xsi:type="dcterms:W3CDTF">2022-08-12T12:51:27Z</dcterms:created>
  <dcterms:modified xsi:type="dcterms:W3CDTF">2025-12-23T06:39:34Z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